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C:\Users\bca_halim\Documents\GM International\Draft docs for GM International\Documents as on 18 AUg 2022\"/>
    </mc:Choice>
  </mc:AlternateContent>
  <xr:revisionPtr revIDLastSave="0" documentId="8_{360EE0B8-E830-48D4-8BBD-CA17E3DD70F4}" xr6:coauthVersionLast="47" xr6:coauthVersionMax="47" xr10:uidLastSave="{00000000-0000-0000-0000-000000000000}"/>
  <bookViews>
    <workbookView xWindow="-110" yWindow="-110" windowWidth="19420" windowHeight="10420" tabRatio="899" xr2:uid="{00000000-000D-0000-FFFF-FFFF00000000}"/>
  </bookViews>
  <sheets>
    <sheet name="Guidance Notes" sheetId="23" r:id="rId1"/>
    <sheet name="1. Project Details" sheetId="1" r:id="rId2"/>
    <sheet name="2. EE requirement" sheetId="21" r:id="rId3"/>
    <sheet name="2.1 EE Pathway1" sheetId="2" r:id="rId4"/>
    <sheet name="4. EUI" sheetId="12" state="hidden" r:id="rId5"/>
    <sheet name="2.2 EE Pathway2" sheetId="24" r:id="rId6"/>
    <sheet name="3.1 OSE Report &amp; TSE" sheetId="18" r:id="rId7"/>
    <sheet name="3.2 Temperature Sensors" sheetId="25" r:id="rId8"/>
    <sheet name="4. Energy Consumption" sheetId="17" r:id="rId9"/>
    <sheet name="5. Water Consumption" sheetId="8" r:id="rId10"/>
    <sheet name="6. Energy &amp; Water Improve Plan" sheetId="14" r:id="rId11"/>
    <sheet name="7. CoC" sheetId="13" r:id="rId12"/>
    <sheet name="8. Sustainable OM" sheetId="9" state="hidden" r:id="rId13"/>
    <sheet name="8. IEQ" sheetId="15" r:id="rId14"/>
    <sheet name="9. Others" sheetId="19" r:id="rId15"/>
    <sheet name="Sheet1" sheetId="16" state="hidden" r:id="rId16"/>
  </sheets>
  <definedNames>
    <definedName name="_xlnm.Print_Area" localSheetId="1">'1. Project Details'!$A$3:$C$24</definedName>
    <definedName name="_xlnm.Print_Area" localSheetId="5">'2.2 EE Pathway2'!$A$6:$E$20</definedName>
    <definedName name="_xlnm.Print_Area" localSheetId="7">'3.2 Temperature Sensors'!$F$3:$N$246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8" i="25" l="1"/>
  <c r="D228" i="25"/>
  <c r="I227" i="25"/>
  <c r="D227" i="25"/>
  <c r="I226" i="25"/>
  <c r="D226" i="25"/>
  <c r="I225" i="25"/>
  <c r="D225" i="25"/>
  <c r="I224" i="25"/>
  <c r="D224" i="25"/>
  <c r="I223" i="25"/>
  <c r="D223" i="25"/>
  <c r="I222" i="25"/>
  <c r="D222" i="25"/>
  <c r="I221" i="25"/>
  <c r="D221" i="25"/>
  <c r="I220" i="25"/>
  <c r="D220" i="25"/>
  <c r="I219" i="25"/>
  <c r="D219" i="25"/>
  <c r="I218" i="25"/>
  <c r="D218" i="25"/>
  <c r="I217" i="25"/>
  <c r="D217" i="25"/>
  <c r="I216" i="25"/>
  <c r="D216" i="25"/>
  <c r="I215" i="25"/>
  <c r="D215" i="25"/>
  <c r="I214" i="25"/>
  <c r="D214" i="25"/>
  <c r="I213" i="25"/>
  <c r="D213" i="25"/>
  <c r="I212" i="25"/>
  <c r="D212" i="25"/>
  <c r="I211" i="25"/>
  <c r="D211" i="25"/>
  <c r="I210" i="25"/>
  <c r="D210" i="25"/>
  <c r="I209" i="25"/>
  <c r="D209" i="25"/>
  <c r="I208" i="25"/>
  <c r="D208" i="25"/>
  <c r="I207" i="25"/>
  <c r="D207" i="25"/>
  <c r="I206" i="25"/>
  <c r="D206" i="25"/>
  <c r="I205" i="25"/>
  <c r="D205" i="25"/>
  <c r="I204" i="25"/>
  <c r="D204" i="25"/>
  <c r="I203" i="25"/>
  <c r="D203" i="25"/>
  <c r="I202" i="25"/>
  <c r="D202" i="25"/>
  <c r="I201" i="25"/>
  <c r="D201" i="25"/>
  <c r="I200" i="25"/>
  <c r="D200" i="25"/>
  <c r="I199" i="25"/>
  <c r="D199" i="25"/>
  <c r="I198" i="25"/>
  <c r="D198" i="25"/>
  <c r="I197" i="25"/>
  <c r="D197" i="25"/>
  <c r="I196" i="25"/>
  <c r="D196" i="25"/>
  <c r="I195" i="25"/>
  <c r="D195" i="25"/>
  <c r="I194" i="25"/>
  <c r="D194" i="25"/>
  <c r="I193" i="25"/>
  <c r="D193" i="25"/>
  <c r="I192" i="25"/>
  <c r="D192" i="25"/>
  <c r="I191" i="25"/>
  <c r="D191" i="25"/>
  <c r="I190" i="25"/>
  <c r="D190" i="25"/>
  <c r="I189" i="25"/>
  <c r="D189" i="25"/>
  <c r="I188" i="25"/>
  <c r="D188" i="25"/>
  <c r="I187" i="25"/>
  <c r="D187" i="25"/>
  <c r="I186" i="25"/>
  <c r="D186" i="25"/>
  <c r="I185" i="25"/>
  <c r="D185" i="25"/>
  <c r="I184" i="25"/>
  <c r="D184" i="25"/>
  <c r="I183" i="25"/>
  <c r="D183" i="25"/>
  <c r="I182" i="25"/>
  <c r="D182" i="25"/>
  <c r="I181" i="25"/>
  <c r="D181" i="25"/>
  <c r="I180" i="25"/>
  <c r="D180" i="25"/>
  <c r="I179" i="25"/>
  <c r="D179" i="25"/>
  <c r="I178" i="25"/>
  <c r="D178" i="25"/>
  <c r="I177" i="25"/>
  <c r="D177" i="25"/>
  <c r="I176" i="25"/>
  <c r="D176" i="25"/>
  <c r="I175" i="25"/>
  <c r="D175" i="25"/>
  <c r="I174" i="25"/>
  <c r="D174" i="25"/>
  <c r="I173" i="25"/>
  <c r="D173" i="25"/>
  <c r="I172" i="25"/>
  <c r="D172" i="25"/>
  <c r="I171" i="25"/>
  <c r="D171" i="25"/>
  <c r="I170" i="25"/>
  <c r="D170" i="25"/>
  <c r="I169" i="25"/>
  <c r="I229" i="25" s="1"/>
  <c r="D169" i="25"/>
  <c r="D229" i="25" s="1"/>
  <c r="I146" i="25"/>
  <c r="D146" i="25"/>
  <c r="I145" i="25"/>
  <c r="D145" i="25"/>
  <c r="I144" i="25"/>
  <c r="D144" i="25"/>
  <c r="I143" i="25"/>
  <c r="D143" i="25"/>
  <c r="I142" i="25"/>
  <c r="D142" i="25"/>
  <c r="I141" i="25"/>
  <c r="D141" i="25"/>
  <c r="I140" i="25"/>
  <c r="D140" i="25"/>
  <c r="I139" i="25"/>
  <c r="D139" i="25"/>
  <c r="I138" i="25"/>
  <c r="D138" i="25"/>
  <c r="I137" i="25"/>
  <c r="D137" i="25"/>
  <c r="I136" i="25"/>
  <c r="D136" i="25"/>
  <c r="I135" i="25"/>
  <c r="D135" i="25"/>
  <c r="I134" i="25"/>
  <c r="D134" i="25"/>
  <c r="I133" i="25"/>
  <c r="D133" i="25"/>
  <c r="I132" i="25"/>
  <c r="D132" i="25"/>
  <c r="I131" i="25"/>
  <c r="D131" i="25"/>
  <c r="I130" i="25"/>
  <c r="D130" i="25"/>
  <c r="I129" i="25"/>
  <c r="D129" i="25"/>
  <c r="I128" i="25"/>
  <c r="D128" i="25"/>
  <c r="I127" i="25"/>
  <c r="D127" i="25"/>
  <c r="I126" i="25"/>
  <c r="D126" i="25"/>
  <c r="I125" i="25"/>
  <c r="D125" i="25"/>
  <c r="I124" i="25"/>
  <c r="D124" i="25"/>
  <c r="I123" i="25"/>
  <c r="D123" i="25"/>
  <c r="I122" i="25"/>
  <c r="D122" i="25"/>
  <c r="I121" i="25"/>
  <c r="D121" i="25"/>
  <c r="N120" i="25"/>
  <c r="I120" i="25"/>
  <c r="D120" i="25"/>
  <c r="N119" i="25"/>
  <c r="I119" i="25"/>
  <c r="D119" i="25"/>
  <c r="N118" i="25"/>
  <c r="I118" i="25"/>
  <c r="D118" i="25"/>
  <c r="N117" i="25"/>
  <c r="I117" i="25"/>
  <c r="D117" i="25"/>
  <c r="N116" i="25"/>
  <c r="I116" i="25"/>
  <c r="D116" i="25"/>
  <c r="N115" i="25"/>
  <c r="I115" i="25"/>
  <c r="D115" i="25"/>
  <c r="N114" i="25"/>
  <c r="I114" i="25"/>
  <c r="D114" i="25"/>
  <c r="N113" i="25"/>
  <c r="I113" i="25"/>
  <c r="D113" i="25"/>
  <c r="N112" i="25"/>
  <c r="I112" i="25"/>
  <c r="D112" i="25"/>
  <c r="N111" i="25"/>
  <c r="I111" i="25"/>
  <c r="D111" i="25"/>
  <c r="N110" i="25"/>
  <c r="I110" i="25"/>
  <c r="D110" i="25"/>
  <c r="N109" i="25"/>
  <c r="I109" i="25"/>
  <c r="D109" i="25"/>
  <c r="N108" i="25"/>
  <c r="I108" i="25"/>
  <c r="D108" i="25"/>
  <c r="N107" i="25"/>
  <c r="I107" i="25"/>
  <c r="D107" i="25"/>
  <c r="N106" i="25"/>
  <c r="I106" i="25"/>
  <c r="D106" i="25"/>
  <c r="N105" i="25"/>
  <c r="I105" i="25"/>
  <c r="D105" i="25"/>
  <c r="N104" i="25"/>
  <c r="I104" i="25"/>
  <c r="D104" i="25"/>
  <c r="N103" i="25"/>
  <c r="I103" i="25"/>
  <c r="D103" i="25"/>
  <c r="N102" i="25"/>
  <c r="I102" i="25"/>
  <c r="D102" i="25"/>
  <c r="N101" i="25"/>
  <c r="I101" i="25"/>
  <c r="D101" i="25"/>
  <c r="N100" i="25"/>
  <c r="I100" i="25"/>
  <c r="D100" i="25"/>
  <c r="N99" i="25"/>
  <c r="I99" i="25"/>
  <c r="D99" i="25"/>
  <c r="N98" i="25"/>
  <c r="I98" i="25"/>
  <c r="D98" i="25"/>
  <c r="N97" i="25"/>
  <c r="I97" i="25"/>
  <c r="D97" i="25"/>
  <c r="N96" i="25"/>
  <c r="I96" i="25"/>
  <c r="D96" i="25"/>
  <c r="N95" i="25"/>
  <c r="I95" i="25"/>
  <c r="D95" i="25"/>
  <c r="N94" i="25"/>
  <c r="I94" i="25"/>
  <c r="D94" i="25"/>
  <c r="N93" i="25"/>
  <c r="I93" i="25"/>
  <c r="D93" i="25"/>
  <c r="N92" i="25"/>
  <c r="I92" i="25"/>
  <c r="D92" i="25"/>
  <c r="N91" i="25"/>
  <c r="I91" i="25"/>
  <c r="D91" i="25"/>
  <c r="N90" i="25"/>
  <c r="I90" i="25"/>
  <c r="D90" i="25"/>
  <c r="N89" i="25"/>
  <c r="I89" i="25"/>
  <c r="D89" i="25"/>
  <c r="N88" i="25"/>
  <c r="I88" i="25"/>
  <c r="D88" i="25"/>
  <c r="N87" i="25"/>
  <c r="N147" i="25" s="1"/>
  <c r="I87" i="25"/>
  <c r="D87" i="25"/>
  <c r="N67" i="25"/>
  <c r="I67" i="25"/>
  <c r="D67" i="25"/>
  <c r="N66" i="25"/>
  <c r="I66" i="25"/>
  <c r="D66" i="25"/>
  <c r="N65" i="25"/>
  <c r="I65" i="25"/>
  <c r="D65" i="25"/>
  <c r="N64" i="25"/>
  <c r="I64" i="25"/>
  <c r="D64" i="25"/>
  <c r="N63" i="25"/>
  <c r="I63" i="25"/>
  <c r="D63" i="25"/>
  <c r="N62" i="25"/>
  <c r="I62" i="25"/>
  <c r="D62" i="25"/>
  <c r="N61" i="25"/>
  <c r="I61" i="25"/>
  <c r="D61" i="25"/>
  <c r="N60" i="25"/>
  <c r="I60" i="25"/>
  <c r="D60" i="25"/>
  <c r="N59" i="25"/>
  <c r="I59" i="25"/>
  <c r="D59" i="25"/>
  <c r="N58" i="25"/>
  <c r="I58" i="25"/>
  <c r="D58" i="25"/>
  <c r="N57" i="25"/>
  <c r="I57" i="25"/>
  <c r="D57" i="25"/>
  <c r="N56" i="25"/>
  <c r="I56" i="25"/>
  <c r="D56" i="25"/>
  <c r="N55" i="25"/>
  <c r="I55" i="25"/>
  <c r="D55" i="25"/>
  <c r="N54" i="25"/>
  <c r="I54" i="25"/>
  <c r="D54" i="25"/>
  <c r="N53" i="25"/>
  <c r="I53" i="25"/>
  <c r="D53" i="25"/>
  <c r="N52" i="25"/>
  <c r="I52" i="25"/>
  <c r="D52" i="25"/>
  <c r="N51" i="25"/>
  <c r="I51" i="25"/>
  <c r="D51" i="25"/>
  <c r="N50" i="25"/>
  <c r="I50" i="25"/>
  <c r="D50" i="25"/>
  <c r="N49" i="25"/>
  <c r="I49" i="25"/>
  <c r="D49" i="25"/>
  <c r="N48" i="25"/>
  <c r="I48" i="25"/>
  <c r="D48" i="25"/>
  <c r="N47" i="25"/>
  <c r="I47" i="25"/>
  <c r="D47" i="25"/>
  <c r="N46" i="25"/>
  <c r="I46" i="25"/>
  <c r="D46" i="25"/>
  <c r="N45" i="25"/>
  <c r="I45" i="25"/>
  <c r="D45" i="25"/>
  <c r="N44" i="25"/>
  <c r="I44" i="25"/>
  <c r="D44" i="25"/>
  <c r="N43" i="25"/>
  <c r="I43" i="25"/>
  <c r="D43" i="25"/>
  <c r="N42" i="25"/>
  <c r="I42" i="25"/>
  <c r="D42" i="25"/>
  <c r="N41" i="25"/>
  <c r="I41" i="25"/>
  <c r="D41" i="25"/>
  <c r="N40" i="25"/>
  <c r="I40" i="25"/>
  <c r="D40" i="25"/>
  <c r="N39" i="25"/>
  <c r="I39" i="25"/>
  <c r="D39" i="25"/>
  <c r="N38" i="25"/>
  <c r="I38" i="25"/>
  <c r="D38" i="25"/>
  <c r="N37" i="25"/>
  <c r="I37" i="25"/>
  <c r="D37" i="25"/>
  <c r="N36" i="25"/>
  <c r="I36" i="25"/>
  <c r="D36" i="25"/>
  <c r="N35" i="25"/>
  <c r="I35" i="25"/>
  <c r="D35" i="25"/>
  <c r="N34" i="25"/>
  <c r="I34" i="25"/>
  <c r="D34" i="25"/>
  <c r="N33" i="25"/>
  <c r="I33" i="25"/>
  <c r="D33" i="25"/>
  <c r="N32" i="25"/>
  <c r="I32" i="25"/>
  <c r="D32" i="25"/>
  <c r="N31" i="25"/>
  <c r="I31" i="25"/>
  <c r="D31" i="25"/>
  <c r="N30" i="25"/>
  <c r="I30" i="25"/>
  <c r="D30" i="25"/>
  <c r="N29" i="25"/>
  <c r="I29" i="25"/>
  <c r="D29" i="25"/>
  <c r="N28" i="25"/>
  <c r="I28" i="25"/>
  <c r="D28" i="25"/>
  <c r="N27" i="25"/>
  <c r="I27" i="25"/>
  <c r="D27" i="25"/>
  <c r="N26" i="25"/>
  <c r="I26" i="25"/>
  <c r="D26" i="25"/>
  <c r="N25" i="25"/>
  <c r="I25" i="25"/>
  <c r="D25" i="25"/>
  <c r="N24" i="25"/>
  <c r="I24" i="25"/>
  <c r="D24" i="25"/>
  <c r="N23" i="25"/>
  <c r="I23" i="25"/>
  <c r="D23" i="25"/>
  <c r="N22" i="25"/>
  <c r="I22" i="25"/>
  <c r="D22" i="25"/>
  <c r="N21" i="25"/>
  <c r="I21" i="25"/>
  <c r="D21" i="25"/>
  <c r="N20" i="25"/>
  <c r="I20" i="25"/>
  <c r="D20" i="25"/>
  <c r="N19" i="25"/>
  <c r="I19" i="25"/>
  <c r="D19" i="25"/>
  <c r="N18" i="25"/>
  <c r="I18" i="25"/>
  <c r="D18" i="25"/>
  <c r="N17" i="25"/>
  <c r="I17" i="25"/>
  <c r="D17" i="25"/>
  <c r="N16" i="25"/>
  <c r="I16" i="25"/>
  <c r="D16" i="25"/>
  <c r="N15" i="25"/>
  <c r="I15" i="25"/>
  <c r="D15" i="25"/>
  <c r="N14" i="25"/>
  <c r="I14" i="25"/>
  <c r="D14" i="25"/>
  <c r="N13" i="25"/>
  <c r="I13" i="25"/>
  <c r="D13" i="25"/>
  <c r="N12" i="25"/>
  <c r="N68" i="25" s="1"/>
  <c r="I12" i="25"/>
  <c r="D12" i="25"/>
  <c r="N11" i="25"/>
  <c r="I11" i="25"/>
  <c r="D11" i="25"/>
  <c r="N10" i="25"/>
  <c r="I10" i="25"/>
  <c r="D10" i="25"/>
  <c r="N9" i="25"/>
  <c r="I9" i="25"/>
  <c r="D9" i="25"/>
  <c r="N8" i="25"/>
  <c r="I8" i="25"/>
  <c r="D8" i="25"/>
  <c r="D68" i="25" l="1"/>
  <c r="I68" i="25"/>
  <c r="D147" i="25"/>
  <c r="I147" i="25"/>
  <c r="I9" i="2"/>
  <c r="I8" i="2"/>
  <c r="K10" i="2"/>
  <c r="J9" i="2"/>
  <c r="J8" i="2"/>
  <c r="K8" i="2" s="1"/>
  <c r="L6" i="2"/>
  <c r="C21" i="1"/>
  <c r="B18" i="17"/>
  <c r="C18" i="17"/>
  <c r="D18" i="17"/>
  <c r="B35" i="17"/>
  <c r="C60" i="17" s="1"/>
  <c r="C35" i="17"/>
  <c r="D35" i="17"/>
  <c r="B53" i="17"/>
  <c r="D60" i="17" s="1"/>
  <c r="D62" i="17" s="1"/>
  <c r="C53" i="17"/>
  <c r="D53" i="17"/>
  <c r="B60" i="17"/>
  <c r="C53" i="8"/>
  <c r="D53" i="8"/>
  <c r="B53" i="8"/>
  <c r="B54" i="8" s="1"/>
  <c r="C35" i="8"/>
  <c r="D35" i="8"/>
  <c r="B35" i="8"/>
  <c r="C58" i="8" s="1"/>
  <c r="C59" i="8" s="1"/>
  <c r="C18" i="8"/>
  <c r="D18" i="8"/>
  <c r="B18" i="8"/>
  <c r="B58" i="8"/>
  <c r="C53" i="12"/>
  <c r="D53" i="12"/>
  <c r="B53" i="12"/>
  <c r="C35" i="12"/>
  <c r="D35" i="12"/>
  <c r="B35" i="12"/>
  <c r="C18" i="12"/>
  <c r="D18" i="12"/>
  <c r="B18" i="12"/>
  <c r="B59" i="12" s="1"/>
  <c r="B60" i="12"/>
  <c r="C61" i="12" s="1"/>
  <c r="D59" i="12"/>
  <c r="C59" i="12"/>
  <c r="B54" i="12"/>
  <c r="B36" i="12"/>
  <c r="D61" i="12" l="1"/>
  <c r="B61" i="12"/>
  <c r="D58" i="8"/>
  <c r="D59" i="8" s="1"/>
  <c r="B36" i="8"/>
  <c r="B36" i="17"/>
  <c r="B54" i="17"/>
  <c r="L8" i="2"/>
  <c r="L10" i="2"/>
  <c r="C62" i="17"/>
  <c r="B62" i="17"/>
  <c r="D63" i="17" s="1"/>
  <c r="D62" i="12"/>
  <c r="C62" i="12"/>
  <c r="C63" i="17" l="1"/>
</calcChain>
</file>

<file path=xl/sharedStrings.xml><?xml version="1.0" encoding="utf-8"?>
<sst xmlns="http://schemas.openxmlformats.org/spreadsheetml/2006/main" count="489" uniqueCount="294">
  <si>
    <t>Project Details</t>
  </si>
  <si>
    <t>Possible inputs</t>
  </si>
  <si>
    <t>GM Reference No</t>
  </si>
  <si>
    <t>Building name</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</si>
  <si>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</si>
  <si>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</si>
  <si>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</si>
  <si>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</si>
  <si>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</si>
  <si>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</si>
  <si>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</si>
  <si>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</si>
  <si>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</si>
  <si>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</si>
  <si>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Air-conditioning system efficiency (kW/RT) (Plant or CU)</t>
  </si>
  <si>
    <t>Total System Efficiency, TSE (kW/RT)</t>
  </si>
  <si>
    <t>Total Building Energy consumption (kWh/yr)</t>
  </si>
  <si>
    <t>Building Type</t>
  </si>
  <si>
    <t>Commercial</t>
  </si>
  <si>
    <t>Office Buildings (Large)</t>
  </si>
  <si>
    <t>Office Buildings (Small)</t>
  </si>
  <si>
    <t>Hotels (Large)</t>
  </si>
  <si>
    <t>Hotels (Small)</t>
  </si>
  <si>
    <t>Retail Malls</t>
  </si>
  <si>
    <t>Educational</t>
  </si>
  <si>
    <t>Healthcare</t>
  </si>
  <si>
    <t>Hospitals (Private and General)</t>
  </si>
  <si>
    <t>Community Hospitals</t>
  </si>
  <si>
    <t xml:space="preserve">Polyclinic </t>
  </si>
  <si>
    <t>Nursing/Youth Homes</t>
  </si>
  <si>
    <t>Other Non-Residential</t>
  </si>
  <si>
    <t>Mixed Develpments</t>
  </si>
  <si>
    <t>by GFA mix</t>
  </si>
  <si>
    <t xml:space="preserve">Community Centres </t>
  </si>
  <si>
    <t>Civic Buildings</t>
  </si>
  <si>
    <t>Cultural Institution</t>
  </si>
  <si>
    <t>Sports and Recreation Centres</t>
  </si>
  <si>
    <t>Religious/ Place of Worship</t>
  </si>
  <si>
    <t>NA</t>
  </si>
  <si>
    <t>Industrial</t>
  </si>
  <si>
    <t>High Tech Industrial</t>
  </si>
  <si>
    <t>Light Industrial</t>
  </si>
  <si>
    <t>Warehouses, Workshops and Others</t>
  </si>
  <si>
    <t>Additional Notes</t>
  </si>
  <si>
    <t>Non Residential Buildings Minimum TSE</t>
  </si>
  <si>
    <t>On-site RE</t>
  </si>
  <si>
    <t>&gt;60%</t>
  </si>
  <si>
    <t>Excludes EV charging station consumption</t>
  </si>
  <si>
    <t>Energy Utility Index (3 Years Electricity Bill)</t>
  </si>
  <si>
    <t>Energy Consumption (1st Year, Baseline)</t>
  </si>
  <si>
    <t xml:space="preserve">Month </t>
  </si>
  <si>
    <t>Total Consumption (kWh)</t>
  </si>
  <si>
    <t>Tenant's Consumption (kWh)</t>
  </si>
  <si>
    <t>Landlord's Consumption (kWh)</t>
  </si>
  <si>
    <t>e.g. Jun'14</t>
  </si>
  <si>
    <t>Yearly Consumption</t>
  </si>
  <si>
    <t>Energy Consumption (2nd Year)</t>
  </si>
  <si>
    <t>e.g. Jun'15</t>
  </si>
  <si>
    <t>Baseline Improvement</t>
  </si>
  <si>
    <t>Energy Consumption (3rd Year)</t>
  </si>
  <si>
    <t>e.g. Jun'16</t>
  </si>
  <si>
    <t>Computation of Energy Untility Index (EUI) based on area (kW/m²/year)</t>
  </si>
  <si>
    <t>Year 1</t>
  </si>
  <si>
    <t>Year 2</t>
  </si>
  <si>
    <t>Year 3</t>
  </si>
  <si>
    <t>Total Building Energy Consumption (kWh)</t>
  </si>
  <si>
    <t>Gross Floor Area,m² (GFA)</t>
  </si>
  <si>
    <t>Energy Utility Index, EUI</t>
  </si>
  <si>
    <t>Deviation</t>
  </si>
  <si>
    <t>Baseline</t>
  </si>
  <si>
    <t>Reasons, if deviation &gt; ± 5%</t>
  </si>
  <si>
    <t>-</t>
  </si>
  <si>
    <t>Building types</t>
  </si>
  <si>
    <t>PARAMETER</t>
  </si>
  <si>
    <t>GoldPLUS</t>
  </si>
  <si>
    <t>Platinum</t>
  </si>
  <si>
    <t>SLE</t>
  </si>
  <si>
    <t>TSE 0.9 or
Plant efficiency of 0.65</t>
  </si>
  <si>
    <t>Use "Insert..Object..Create from File" command if macro execution is disabled</t>
  </si>
  <si>
    <t>Daily Average Reading</t>
  </si>
  <si>
    <t>Period</t>
  </si>
  <si>
    <t>Unit</t>
  </si>
  <si>
    <t>Day Time^</t>
  </si>
  <si>
    <t>Night Time~</t>
  </si>
  <si>
    <t>Cooling Load</t>
  </si>
  <si>
    <t>RT</t>
  </si>
  <si>
    <t>Cooling Load Density (Air-con area)</t>
  </si>
  <si>
    <r>
      <t>m</t>
    </r>
    <r>
      <rPr>
        <vertAlign val="superscript"/>
        <sz val="11"/>
        <color theme="1"/>
        <rFont val="Arial"/>
        <family val="2"/>
      </rPr>
      <t>2</t>
    </r>
    <r>
      <rPr>
        <sz val="11"/>
        <color theme="1"/>
        <rFont val="Arial"/>
        <family val="2"/>
      </rPr>
      <t>/RT</t>
    </r>
  </si>
  <si>
    <t>kW</t>
  </si>
  <si>
    <t>Chilled water supply temperature</t>
  </si>
  <si>
    <r>
      <t>o</t>
    </r>
    <r>
      <rPr>
        <sz val="11"/>
        <color theme="1"/>
        <rFont val="Arial"/>
        <family val="2"/>
      </rPr>
      <t>C</t>
    </r>
  </si>
  <si>
    <t>Chilled water return temperature</t>
  </si>
  <si>
    <t>Chilled water delta T</t>
  </si>
  <si>
    <t>Chilled water flow rate</t>
  </si>
  <si>
    <t>l/s</t>
  </si>
  <si>
    <t>Chilled water flow rate vs cooling load</t>
  </si>
  <si>
    <t>USgpm/RT</t>
  </si>
  <si>
    <t>*Condenser heat rejection</t>
  </si>
  <si>
    <t>HRT</t>
  </si>
  <si>
    <t>*Condenser water supply temperature</t>
  </si>
  <si>
    <t>*Condenser water return temperature</t>
  </si>
  <si>
    <t>*Condenser water delta T</t>
  </si>
  <si>
    <t>*Condenser water flow rate</t>
  </si>
  <si>
    <t>*Condenser water flow rate vs cooling load</t>
  </si>
  <si>
    <t>Chiller(s) efficiency</t>
  </si>
  <si>
    <t>kW/RT</t>
  </si>
  <si>
    <t>Chilled water pump(s) efficiency</t>
  </si>
  <si>
    <t>*Condenser water pump(s) efficiency</t>
  </si>
  <si>
    <t>*Cooling tower(s) efficiency</t>
  </si>
  <si>
    <t>Overall chiller plant system efficiency</t>
  </si>
  <si>
    <t>*Not applicable to Air-cooled Chilled Water Plant</t>
  </si>
  <si>
    <t>~For hotels and other developments with 24-hour operations only, night time shall refer to the period from 11pm-7am</t>
  </si>
  <si>
    <t>Summary of Heat Balance</t>
  </si>
  <si>
    <t>Data</t>
  </si>
  <si>
    <t>Formula</t>
  </si>
  <si>
    <t>Sum of total electrical energy used</t>
  </si>
  <si>
    <t>kWh</t>
  </si>
  <si>
    <t>(A)</t>
  </si>
  <si>
    <t>Sum of total cooling produced</t>
  </si>
  <si>
    <t>RTh</t>
  </si>
  <si>
    <t>(B)</t>
  </si>
  <si>
    <t>Sum of total heat rejected</t>
  </si>
  <si>
    <t>(C)</t>
  </si>
  <si>
    <t>Chiller Plant Efficiency</t>
  </si>
  <si>
    <t>(A) /  (B)</t>
  </si>
  <si>
    <t>Total Heat Balance Data Count</t>
  </si>
  <si>
    <t>(D)</t>
  </si>
  <si>
    <t>Data Count &gt; + 5% error</t>
  </si>
  <si>
    <t>(E)</t>
  </si>
  <si>
    <t>Data Count &lt; - 5% error</t>
  </si>
  <si>
    <t>(F)</t>
  </si>
  <si>
    <t>Data Count within ±5% error</t>
  </si>
  <si>
    <t>(G) = (D) – (E) – (F)</t>
  </si>
  <si>
    <t>% Heat Balance within ±5% error</t>
  </si>
  <si>
    <t>%</t>
  </si>
  <si>
    <t>100 x (G) / (D)</t>
  </si>
  <si>
    <t>e.g. Jun'18</t>
  </si>
  <si>
    <t>e.g. Jun'19</t>
  </si>
  <si>
    <t>e.g. Jun'20</t>
  </si>
  <si>
    <t>Water Efficiency  (3 Years Building Water Bill)</t>
  </si>
  <si>
    <t>Water Consumption (1st Year, Baseline)</t>
  </si>
  <si>
    <t>Total Consumption (m³)</t>
  </si>
  <si>
    <t>Tenant's Consumption (m³)</t>
  </si>
  <si>
    <t>Landlord's Consumption (m³)</t>
  </si>
  <si>
    <t>Water Consumption (2nd Year)</t>
  </si>
  <si>
    <t>Water Consumption (3rd Year)</t>
  </si>
  <si>
    <r>
      <t>Total Building Water Consumption (m</t>
    </r>
    <r>
      <rPr>
        <b/>
        <vertAlign val="superscript"/>
        <sz val="11"/>
        <color theme="1"/>
        <rFont val="Arial"/>
        <family val="2"/>
      </rPr>
      <t>3</t>
    </r>
    <r>
      <rPr>
        <b/>
        <sz val="11"/>
        <color theme="1"/>
        <rFont val="Arial"/>
        <family val="2"/>
      </rPr>
      <t>)</t>
    </r>
  </si>
  <si>
    <t>Energy and Water Improvement Plan</t>
  </si>
  <si>
    <t>Submission of plans showing intent, measures and implementation strategies  to achieve improvement target set against current performance over the next 3 years.</t>
  </si>
  <si>
    <t>3 Years Energy Efficiency Improvement Target:</t>
  </si>
  <si>
    <t>Assessor's comment:</t>
  </si>
  <si>
    <t>3 Years Water Efficiency Improvement Target:</t>
  </si>
  <si>
    <t>Cycles of Concentration (for water-cooled chiller plant only)</t>
  </si>
  <si>
    <t>Submission of cooling tower’s water treatment reports showing 7 or better cycles of concentration.</t>
  </si>
  <si>
    <t>Cycle of Concentration:</t>
  </si>
  <si>
    <t>Cycles</t>
  </si>
  <si>
    <t>Sustainable Operations &amp; Management</t>
  </si>
  <si>
    <t>Occupant Satisfaction Survey</t>
  </si>
  <si>
    <t>A post-occupancy evaluation is a survey to gauge occupants’ satisfaction on indoor environmental quality and identify corrective actions that will enhance comfort. Please ask your assessor for a survey weblink for this project, which may then be disseminated to occupants. Results will be tabulated automatically, so that FM may view them and record corrective actions taken.
Alternatively, you may use the attached questionaire from Annex B of GM ENRB:2017, and tabulate the response  with the attached result template.</t>
  </si>
  <si>
    <t>Environmental Policy</t>
  </si>
  <si>
    <t>Environmental Policy that reflects sustainability goals set for the building and its systems</t>
  </si>
  <si>
    <t>Waste Recycling Reports</t>
  </si>
  <si>
    <t>Name of waste recycling company:</t>
  </si>
  <si>
    <t>Indoor Environment Quality</t>
  </si>
  <si>
    <t>IAQ Audit</t>
  </si>
  <si>
    <t>Test Report Number:</t>
  </si>
  <si>
    <t>Date Audit was Conducted:</t>
  </si>
  <si>
    <t>Name of SAC-Accredited Lab:</t>
  </si>
  <si>
    <t>Lighting Lux Level</t>
  </si>
  <si>
    <t>Submission of lighting lux levels for various areas, complying with SS531 or CP38.</t>
  </si>
  <si>
    <r>
      <t>Measurements taken by</t>
    </r>
    <r>
      <rPr>
        <b/>
        <strike/>
        <sz val="11"/>
        <rFont val="Arial"/>
        <family val="2"/>
      </rPr>
      <t>:</t>
    </r>
  </si>
  <si>
    <t>Noise Level</t>
  </si>
  <si>
    <t>Submission of noise levels for internal areas, complying with SS553 or CP13.</t>
  </si>
  <si>
    <t>Measurements taken by:</t>
  </si>
  <si>
    <t>Waste reports</t>
  </si>
  <si>
    <t>Tenants/Occupants engagement</t>
  </si>
  <si>
    <t>Energy and water consumption for past three years</t>
  </si>
  <si>
    <t>IAQ audit</t>
  </si>
  <si>
    <t>POE</t>
  </si>
  <si>
    <t>Lux level measurement</t>
  </si>
  <si>
    <t>Smart control (co2) for refresh air intake</t>
  </si>
  <si>
    <t>Lighting control (occupancy sensors)</t>
  </si>
  <si>
    <t>monitoring recycles and non-recycles</t>
  </si>
  <si>
    <t>energy and water improvement plan</t>
  </si>
  <si>
    <t>at least 3 green or health related activities for tenants per year</t>
  </si>
  <si>
    <t>POE survey</t>
  </si>
  <si>
    <t>Rating</t>
  </si>
  <si>
    <t>% Energy efficiency improvement over 2005 levels*</t>
  </si>
  <si>
    <r>
      <t>Gold</t>
    </r>
    <r>
      <rPr>
        <b/>
        <vertAlign val="superscript"/>
        <sz val="12"/>
        <color rgb="FF000000"/>
        <rFont val="Calibri"/>
        <family val="2"/>
      </rPr>
      <t>PLUS</t>
    </r>
  </si>
  <si>
    <t>*Aligns with mandatory minimum energy efficiency requirements to raise energy performance standards of existing buildings</t>
  </si>
  <si>
    <t>Guidance Notes</t>
  </si>
  <si>
    <r>
      <t xml:space="preserve">Summary of OSE/Energy Audit Report 
</t>
    </r>
    <r>
      <rPr>
        <b/>
        <u val="double"/>
        <sz val="16"/>
        <color theme="1"/>
        <rFont val="Arial"/>
        <family val="2"/>
      </rPr>
      <t>(</t>
    </r>
    <r>
      <rPr>
        <b/>
        <i/>
        <u val="double"/>
        <sz val="16"/>
        <color theme="1"/>
        <rFont val="Arial"/>
        <family val="2"/>
      </rPr>
      <t>including airside efficiency</t>
    </r>
    <r>
      <rPr>
        <b/>
        <u/>
        <sz val="16"/>
        <color theme="1"/>
        <rFont val="Arial"/>
        <family val="2"/>
      </rPr>
      <t>)</t>
    </r>
  </si>
  <si>
    <t>Air Distribution system efficiency (kW/RT)</t>
  </si>
  <si>
    <t>Air Distribution system efficiency</t>
  </si>
  <si>
    <t>Total System Efficiency</t>
  </si>
  <si>
    <t>Computation of Energy Use Intensity (EUI) based on area (kW/m²/year)</t>
  </si>
  <si>
    <t>Energy Use Intensity, EUI</t>
  </si>
  <si>
    <t>Energy Use Intensity (3 Years Electricity Bill)</t>
  </si>
  <si>
    <t xml:space="preserve">Submit past one year's waste collection report detailing the breakdown of types and quantity of recyclables and non-recyclables </t>
  </si>
  <si>
    <t xml:space="preserve">TSE stands for Total System Efficiency. For water-cooled or air-cooled system, it is the sum of the efficiency values of both chiller plant and air side; for VRF or unitary system, TSE is the sum of efficiency values of the CU and FCUs (or AHUs if applicable).
</t>
  </si>
  <si>
    <t>On-site RE is included in EUI (net off)</t>
  </si>
  <si>
    <t xml:space="preserve">EUI measured for EB and In Operation - occupancy rate </t>
  </si>
  <si>
    <t xml:space="preserve">Energy Utilisation Intensity =Total  Building Energy Consumption of one year (kWhyr) / GFA (m2)
Please use the most recent 12 months' energy consumption (occupancy rate &gt;60%)  to calculate the most recent EUI. </t>
  </si>
  <si>
    <t>EUI calculation:</t>
  </si>
  <si>
    <t xml:space="preserve">*DCS refers to the supply of chilled water for cooling purpose from a central source to multiple buildings through a network of pipes. Individual users purchase chilled water from the district cooling system operator and do not need to install their own air-conditioning plant. This is different from buildings’ in-house air-conditioning plant, in part or in full, being maintained and operated by a third party.  </t>
  </si>
  <si>
    <t>EUI Pathway1: for buildings supplied by DCS*</t>
  </si>
  <si>
    <t xml:space="preserve">Energy consumption from airside </t>
  </si>
  <si>
    <t>Energy Consumption from Chilled water side (Chillers, Pumps, CTs)</t>
  </si>
  <si>
    <r>
      <t>EUI Pathway1: for buildings with</t>
    </r>
    <r>
      <rPr>
        <b/>
        <u/>
        <sz val="11"/>
        <color theme="1"/>
        <rFont val="Arial"/>
        <family val="2"/>
      </rPr>
      <t xml:space="preserve"> in-house</t>
    </r>
    <r>
      <rPr>
        <b/>
        <sz val="11"/>
        <color theme="1"/>
        <rFont val="Arial"/>
        <family val="2"/>
      </rPr>
      <t xml:space="preserve"> Chilled water systems or other cooling systems</t>
    </r>
  </si>
  <si>
    <r>
      <t>How to calculate EUI for EE pathway1? 
Energy Use Intensity (EUI) express a building's energy use over a period of one year. It's calculated by dividing the total energy consumed by the building in one year (measured in kWh) by the total gross floor area (GFA) of the building (m</t>
    </r>
    <r>
      <rPr>
        <vertAlign val="superscript"/>
        <sz val="12"/>
        <color rgb="FF000000"/>
        <rFont val="Calibri"/>
        <family val="2"/>
      </rPr>
      <t>2</t>
    </r>
    <r>
      <rPr>
        <sz val="12"/>
        <color rgb="FF000000"/>
        <rFont val="Calibri"/>
        <family val="2"/>
      </rPr>
      <t xml:space="preserve">).  You can get your most recent one year's energy use from your utility bills and divided by GFA to get the most recent EUI. 
</t>
    </r>
    <r>
      <rPr>
        <b/>
        <sz val="12"/>
        <color rgb="FF000000"/>
        <rFont val="Calibri"/>
        <family val="2"/>
      </rPr>
      <t>Note:</t>
    </r>
    <r>
      <rPr>
        <sz val="12"/>
        <color rgb="FF000000"/>
        <rFont val="Calibri"/>
        <family val="2"/>
      </rPr>
      <t xml:space="preserve"> to use EUI pathway, the occupancy rate must be higher than 60%. </t>
    </r>
  </si>
  <si>
    <t>For ENRB using DCS*, air side minimum efficiency</t>
  </si>
  <si>
    <t>For commerical buildings</t>
  </si>
  <si>
    <t>For Healthcare</t>
  </si>
  <si>
    <t>For Educational building</t>
  </si>
  <si>
    <t>For High Tech/ High intensity</t>
  </si>
  <si>
    <t>For Light industry/ Warehouse</t>
  </si>
  <si>
    <t>For other non Resi buildings</t>
  </si>
  <si>
    <t>Air side efficiency (kW/RT)</t>
  </si>
  <si>
    <t>(1)  For buildings with in-house Chilled water systems or other cooling systems</t>
  </si>
  <si>
    <t xml:space="preserve"> Airside Efficiency (in kW/RT) </t>
  </si>
  <si>
    <r>
      <t>(2) For buildings served by DCS</t>
    </r>
    <r>
      <rPr>
        <b/>
        <vertAlign val="superscript"/>
        <sz val="12"/>
        <color theme="1"/>
        <rFont val="Arial"/>
        <family val="2"/>
      </rPr>
      <t>2</t>
    </r>
  </si>
  <si>
    <t>PATHWAY 1 ENERGY USE INTENSITY (EUI)</t>
  </si>
  <si>
    <t>PATHWAY 2 - FIXED METRICS</t>
  </si>
  <si>
    <t xml:space="preserve"> ACMV Total System Efficiency, TSE (in kW/RT)</t>
  </si>
  <si>
    <t>Certified &amp; Gold</t>
  </si>
  <si>
    <t>Certified* &amp; Gold*</t>
  </si>
  <si>
    <t>ENERGY EFFICIENCY REQUIREMENTS</t>
  </si>
  <si>
    <r>
      <t>Applicable EE Pathways</t>
    </r>
    <r>
      <rPr>
        <sz val="12"/>
        <color rgb="FF000000"/>
        <rFont val="Calibri"/>
        <family val="2"/>
      </rPr>
      <t xml:space="preserve">:   </t>
    </r>
    <r>
      <rPr>
        <sz val="12"/>
        <color rgb="FF4472C4"/>
        <rFont val="Calibri"/>
        <family val="2"/>
      </rPr>
      <t xml:space="preserve">Pathway 1 </t>
    </r>
    <r>
      <rPr>
        <sz val="12"/>
        <color rgb="FF000000"/>
        <rFont val="Calibri"/>
        <family val="2"/>
      </rPr>
      <t>– EUI;</t>
    </r>
    <r>
      <rPr>
        <b/>
        <sz val="12"/>
        <color rgb="FF000000"/>
        <rFont val="Calibri"/>
        <family val="2"/>
      </rPr>
      <t xml:space="preserve">
</t>
    </r>
    <r>
      <rPr>
        <sz val="12"/>
        <color rgb="FF000000"/>
        <rFont val="Calibri"/>
        <family val="2"/>
      </rPr>
      <t xml:space="preserve">                                                     </t>
    </r>
    <r>
      <rPr>
        <sz val="12"/>
        <color theme="4"/>
        <rFont val="Calibri"/>
        <family val="2"/>
      </rPr>
      <t>Pathway 2</t>
    </r>
    <r>
      <rPr>
        <sz val="12"/>
        <color rgb="FF000000"/>
        <rFont val="Calibri"/>
        <family val="2"/>
      </rPr>
      <t xml:space="preserve"> – Fixed metrics</t>
    </r>
  </si>
  <si>
    <t>Schools and Colleges</t>
  </si>
  <si>
    <t>Tertiary Institutions (University &amp; Polytechnics)</t>
  </si>
  <si>
    <t>0.9 kW/RT</t>
  </si>
  <si>
    <t>0.25 kW/RT</t>
  </si>
  <si>
    <t xml:space="preserve">Certified &amp; Gold </t>
  </si>
  <si>
    <t xml:space="preserve">Goldplus </t>
  </si>
  <si>
    <t>Nil</t>
  </si>
  <si>
    <r>
      <rPr>
        <b/>
        <u/>
        <sz val="12"/>
        <color theme="1"/>
        <rFont val="Arial"/>
        <family val="2"/>
      </rPr>
      <t xml:space="preserve">Note: </t>
    </r>
    <r>
      <rPr>
        <vertAlign val="superscript"/>
        <sz val="11"/>
        <color theme="1"/>
        <rFont val="Arial"/>
        <family val="2"/>
      </rPr>
      <t xml:space="preserve">
1</t>
    </r>
    <r>
      <rPr>
        <sz val="11"/>
        <color theme="1"/>
        <rFont val="Arial"/>
        <family val="2"/>
      </rPr>
      <t xml:space="preserve">TSE is Total System Efficiency, including the efficiency from both chilled water plant and air side for water-cooled system; for VRF system, TSE includes the CU and FCUs efficiency
</t>
    </r>
    <r>
      <rPr>
        <vertAlign val="superscript"/>
        <sz val="11"/>
        <color theme="1"/>
        <rFont val="Arial"/>
        <family val="2"/>
      </rPr>
      <t>2</t>
    </r>
    <r>
      <rPr>
        <sz val="11"/>
        <color theme="1"/>
        <rFont val="Arial"/>
        <family val="2"/>
      </rPr>
      <t xml:space="preserve">DCS refers to the supply of chilled water for cooling purpose from a central source to multiple buildings through a network of pipes. Individual users purchase chilled water from the district cooling system operator and do not need to install their own air-conditioning plant. This is different from buildings’ in-house air-conditioning plant, in part or in full, being maintained and operated by a third party.
</t>
    </r>
    <r>
      <rPr>
        <vertAlign val="superscript"/>
        <sz val="11"/>
        <color theme="1"/>
        <rFont val="Arial"/>
        <family val="2"/>
      </rPr>
      <t>3</t>
    </r>
    <r>
      <rPr>
        <sz val="11"/>
        <color theme="1"/>
        <rFont val="Arial"/>
        <family val="2"/>
      </rPr>
      <t xml:space="preserve">For GM International full certification, M&amp;V is required for TSE calculation/measurement; However, for project previously certified under legacy criteria, applying re-certification based on GM International In-Operation, air side efficiency can be done by third party energy audit. The methodology of air side measurement and its sampling size should refer to the Guidance Notes.  
</t>
    </r>
  </si>
  <si>
    <t>GREEN MARK INTERNATIONAL IN-OPERATION</t>
  </si>
  <si>
    <r>
      <t xml:space="preserve">For projects without permanent M&amp;V for air side, how can the air side efficiency be measured?
For projects without permanent M&amp;V for airside, 3rd party energy audit for air side is required. Please see detailed requirement below:
a) For AHUs (A) with Variable Speed Drives (VSD), power readings should be downloaded from the VSD of </t>
    </r>
    <r>
      <rPr>
        <b/>
        <sz val="12"/>
        <color rgb="FF000000"/>
        <rFont val="Calibri"/>
        <family val="2"/>
      </rPr>
      <t>all</t>
    </r>
    <r>
      <rPr>
        <sz val="12"/>
        <color rgb="FF000000"/>
        <rFont val="Calibri"/>
        <family val="2"/>
      </rPr>
      <t xml:space="preserve"> AHUs to calculate air side efficiency;
b) For AHUs (A) without VSD, measurement must be taken with the sampling size of 30%  for AHUs of each size (in terms of cooling capacity) with trend logging of power and cooling load for one week. The minimum number of AHUs to be measured is 5 and capped at max of 20 AHUs. When the actual number of AHUs on site is less than 5, all AHUs need to be measured.
c) For FCUs (B), power readings can be based on the nameplate Motor Power or catalogue data.
d) The Building Cooling Load (C) shall be the building cooling load measured from the chiller plant.
e) Air-side efficiency at building level is the summation of (∑A + ∑B) / C
This is valid till the next major retrofit when the building will be subject to GM International full certification. </t>
    </r>
  </si>
  <si>
    <t>24-hours 
(if applicable)</t>
  </si>
  <si>
    <t>Office Buildings:  Monday to Friday : 9am to 6pm
Retail Malls:  Monday to Sunday : 10am to 9pm
Other building types: To be determined based on the operating hours.</t>
  </si>
  <si>
    <t>^ For hotels and other developments with 24-hour operations, day-time shall refer to the period from 7am–11pm; for all other developments, daytime shall refer to the normal operating hours stipulated below:-</t>
  </si>
  <si>
    <t>Jun 2020 - May 2020</t>
  </si>
  <si>
    <t>Jun 2018 - May 2018</t>
  </si>
  <si>
    <t>Jun 2019 - May 2019</t>
  </si>
  <si>
    <t>Due to Covid, less people in offices.</t>
  </si>
  <si>
    <t>Due to Covid, less people in offices.
Replace to LED lightings in basement car park.</t>
  </si>
  <si>
    <t>Cooling Tower water analysis report</t>
  </si>
  <si>
    <t>Month</t>
  </si>
  <si>
    <t>COC</t>
  </si>
  <si>
    <t>Average</t>
  </si>
  <si>
    <t>Submission of latest IAQ audit report performed by  accredited consultants/companies, stating major areas of concern (e.g. mold issues).</t>
  </si>
  <si>
    <t>OTHERS</t>
  </si>
  <si>
    <t>Submit POE survey results done with past one (1) year</t>
  </si>
  <si>
    <t>Date/Period POE survey done</t>
  </si>
  <si>
    <t>No. of respondents</t>
  </si>
  <si>
    <t>No. of occupants in the building</t>
  </si>
  <si>
    <t xml:space="preserve">Types of recyclables </t>
  </si>
  <si>
    <t>Submit photos of sustainability or health and wellbeing related activities organised by Green Building 
Committee or building management.  At least 3 activities per year.</t>
  </si>
  <si>
    <t>1st activity</t>
  </si>
  <si>
    <t>2nd activity</t>
  </si>
  <si>
    <t>3rd activity</t>
  </si>
  <si>
    <t>e.g. Earth hour</t>
  </si>
  <si>
    <t>e.g. Exhibition in Atrium on Global Warming</t>
  </si>
  <si>
    <t>GM International In-Operation</t>
  </si>
  <si>
    <t xml:space="preserve">GM International In-Operation is applicable for Existing Buildings (a) which have previously attained Green Mark certification, (b) applying for re-certification and (c) have not done any major retrofit to the building's chilled water system. </t>
  </si>
  <si>
    <t xml:space="preserve">Temperature Sensors Check </t>
  </si>
  <si>
    <t>Date:</t>
  </si>
  <si>
    <t>2/11/2021 &amp; 25/1/2022</t>
  </si>
  <si>
    <t>CHWS-1 Temperature (°C)</t>
  </si>
  <si>
    <t>CHWS-2 Temperature (°C)</t>
  </si>
  <si>
    <t>CHWS-3 Temperature (°C)</t>
  </si>
  <si>
    <t>Time</t>
  </si>
  <si>
    <t>BMS</t>
  </si>
  <si>
    <t>FLUKE</t>
  </si>
  <si>
    <t>ABS Diff</t>
  </si>
  <si>
    <t>CHWR-1 Temperature (°C)</t>
  </si>
  <si>
    <t>CHWR-2 Temperature (°C)</t>
  </si>
  <si>
    <t>CHWR-3 Temperature (°C)</t>
  </si>
  <si>
    <t>CWS Temperature (°C)</t>
  </si>
  <si>
    <t>CWR Temperature (°C)</t>
  </si>
  <si>
    <t>VERIFICATION OF TEMPERATURE SENSORS ACCURACY</t>
  </si>
  <si>
    <t xml:space="preserve">GM International In-Operation aims to encourage buildings that have been previously certified before to continuously improve and maintain their performance. </t>
  </si>
  <si>
    <t xml:space="preserve">The assessment will be based on measured data. No letter of commitment or undertaking will be accepted for GM International In-Operation certification.  Supporting documents such as OSE report, IAQ audit, POE survey shall be completed prior to the GM assessment.
</t>
  </si>
  <si>
    <t xml:space="preserve">Based on the actual performance, the GM ratings can be upgraded or downgraded. For example,  if a building that has been previously certified as GM Gold rating, but  if the actual performance at the time of assessment meets the GM International Platinum requirement, its rating can be upgraded to Platinum. 
</t>
  </si>
  <si>
    <t>District Cooling System (DCS) refers to the supply of chilled water for cooling purpose from a central source to multiple buildings through a network of pipes. Individual users purchase chilled water from the district cooling system operator and do not need to install separate chiller plant or unitary system. This is different from buildings’ in-house air-conditioning plant, in part or in full, being maintained and operated by a third party.</t>
  </si>
  <si>
    <t xml:space="preserve">Under EE Pathway 2, projects shall meet the minimum requirements i.e. the TSE should be better than 0.9 kW/RT regardless of the project's previous GM rating. </t>
  </si>
  <si>
    <r>
      <t xml:space="preserve">Under TSE requirement in GM International In-Operation, is it required to measure TSE for all types of systems i.e. water cooled, air cooled and Variable Refrigerant Flow (VRF) system?
The answer is YES for both water and air side efficiencies. However for VRF system, the CU efficiency can be based on catalogue or via calculation. In the future, </t>
    </r>
    <r>
      <rPr>
        <sz val="12"/>
        <rFont val="Calibri"/>
        <family val="2"/>
      </rPr>
      <t xml:space="preserve">projects with VRF system may need to measure their CUs’ efficiency. </t>
    </r>
    <r>
      <rPr>
        <sz val="12"/>
        <color rgb="FFFF0000"/>
        <rFont val="Calibri"/>
        <family val="2"/>
      </rPr>
      <t xml:space="preserve">
</t>
    </r>
    <r>
      <rPr>
        <sz val="12"/>
        <rFont val="Calibri"/>
        <family val="2"/>
      </rPr>
      <t xml:space="preserve">For projects which do not have technical specifications of their existing VRF equipment, the VRF efficiency will be calculated based on nameplate power and cooling load.
For buildings with permanent M&amp;V for VRF system, such as suppliers' monitoring system, the efficiency should be based on the measured data.
</t>
    </r>
    <r>
      <rPr>
        <sz val="12"/>
        <color rgb="FF000000"/>
        <rFont val="Calibri"/>
        <family val="2"/>
      </rPr>
      <t xml:space="preserve">
</t>
    </r>
  </si>
  <si>
    <t>Does OSE Report need to be endorsed by Energy Auditor (EA) or  PE (Mech) for GM International In-Operation?
Yes, OSE reports  shall be endorsed by Energy Auditor (EA) or  local PE (Mech).</t>
  </si>
  <si>
    <t>Country</t>
  </si>
  <si>
    <t>Type of Building (Office or hotel or retail, etc.)</t>
  </si>
  <si>
    <t>EUI (kWh/m2/yr) - based on latest annual building consumption</t>
  </si>
  <si>
    <t xml:space="preserve">Please replace the figures in the table with your measured data. </t>
  </si>
  <si>
    <t>Name of Energy Auditor :</t>
  </si>
  <si>
    <t>Date of sensors verifications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</si>
</sst>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
    <numFmt numFmtId="166" formatCode="0.0"/>
    <numFmt numFmtId="167" formatCode="#,##0.0"/>
    <numFmt numFmtId="168" formatCode="#,##0_ ;[Red]\-#,##0\ "/>
    <numFmt numFmtId="169" formatCode="_(* #,##0_);_(* \(#,##0\);_(* &quot;-&quot;??_);_(@_)"/>
    <numFmt numFmtId="170" formatCode="#,##0.0_);[Red]\(#,##0.0\)"/>
    <numFmt numFmtId="171" formatCode="[$-409]h:mm:ss\ AM/PM;@"/>
    <numFmt numFmtId="172" formatCode="0.000"/>
    <numFmt numFmtId="173" formatCode="[$-F400]h:mm:ss\ AM/PM"/>
  </numFmts>
  <fonts count="55" x14ac:knownFonts="1">
    <font>
      <sz val="11"/>
      <color theme="1"/>
      <name val="Calibri"/>
      <family val="2"/>
      <scheme val="minor"/>
    </font>
    <font>
      <sz val="11"/>
      <color theme="1"/>
      <name val="Calibri"/>
      <family val="2"/>
      <scheme val="minor"/>
    </font>
    <font>
      <sz val="11"/>
      <color theme="1"/>
      <name val="Arial"/>
      <family val="2"/>
    </font>
    <font>
      <sz val="10"/>
      <name val="Arial"/>
      <family val="2"/>
    </font>
    <font>
      <b/>
      <sz val="11"/>
      <color theme="1"/>
      <name val="Arial"/>
      <family val="2"/>
    </font>
    <font>
      <sz val="18"/>
      <color theme="3"/>
      <name val="Cambria"/>
      <family val="2"/>
      <scheme val="major"/>
    </font>
    <font>
      <sz val="12"/>
      <color theme="1"/>
      <name val="Arial"/>
      <family val="2"/>
    </font>
    <font>
      <b/>
      <vertAlign val="superscript"/>
      <sz val="11"/>
      <color theme="1"/>
      <name val="Arial"/>
      <family val="2"/>
    </font>
    <font>
      <sz val="11"/>
      <color rgb="FF006100"/>
      <name val="Calibri"/>
      <family val="2"/>
      <scheme val="minor"/>
    </font>
    <font>
      <b/>
      <sz val="12"/>
      <color theme="1"/>
      <name val="Arial"/>
      <family val="2"/>
    </font>
    <font>
      <vertAlign val="superscript"/>
      <sz val="11"/>
      <color theme="1"/>
      <name val="Arial"/>
      <family val="2"/>
    </font>
    <font>
      <b/>
      <u/>
      <sz val="16"/>
      <color theme="1"/>
      <name val="Arial"/>
      <family val="2"/>
    </font>
    <font>
      <sz val="11"/>
      <name val="Arial"/>
      <family val="2"/>
    </font>
    <font>
      <b/>
      <u/>
      <sz val="11"/>
      <color theme="1"/>
      <name val="Arial"/>
      <family val="2"/>
    </font>
    <font>
      <sz val="11"/>
      <name val="Calibri"/>
      <family val="2"/>
      <scheme val="minor"/>
    </font>
    <font>
      <sz val="11"/>
      <color rgb="FF00B050"/>
      <name val="Calibri"/>
      <family val="2"/>
      <scheme val="minor"/>
    </font>
    <font>
      <b/>
      <sz val="11"/>
      <name val="Arial"/>
      <family val="2"/>
    </font>
    <font>
      <sz val="11"/>
      <color rgb="FF1F497D"/>
      <name val="Calibri"/>
      <family val="2"/>
      <scheme val="minor"/>
    </font>
    <font>
      <sz val="11"/>
      <color rgb="FF000000"/>
      <name val="Arial"/>
      <family val="2"/>
    </font>
    <font>
      <b/>
      <strike/>
      <sz val="11"/>
      <name val="Arial"/>
      <family val="2"/>
    </font>
    <font>
      <b/>
      <sz val="12"/>
      <name val="Arial"/>
      <family val="2"/>
    </font>
    <font>
      <b/>
      <u/>
      <sz val="12"/>
      <color theme="1"/>
      <name val="Arial"/>
      <family val="2"/>
    </font>
    <font>
      <i/>
      <sz val="11"/>
      <color rgb="FFFF0000"/>
      <name val="Arial"/>
      <family val="2"/>
    </font>
    <font>
      <i/>
      <sz val="11"/>
      <color rgb="FFFFFFFF"/>
      <name val="Arial"/>
      <family val="2"/>
    </font>
    <font>
      <sz val="12"/>
      <color theme="1"/>
      <name val="Calibri"/>
      <family val="2"/>
      <scheme val="minor"/>
    </font>
    <font>
      <b/>
      <sz val="20"/>
      <color theme="1"/>
      <name val="Arial"/>
      <family val="2"/>
    </font>
    <font>
      <sz val="16"/>
      <color theme="1"/>
      <name val="Arial"/>
      <family val="2"/>
    </font>
    <font>
      <b/>
      <sz val="11"/>
      <color theme="1"/>
      <name val="Calibri"/>
      <family val="2"/>
      <scheme val="minor"/>
    </font>
    <font>
      <sz val="12"/>
      <name val="Arial"/>
      <family val="2"/>
    </font>
    <font>
      <sz val="10"/>
      <color theme="1"/>
      <name val="Arial"/>
      <family val="2"/>
    </font>
    <font>
      <b/>
      <sz val="11"/>
      <name val="Calibri"/>
      <family val="2"/>
      <scheme val="minor"/>
    </font>
    <font>
      <i/>
      <sz val="11"/>
      <color theme="1"/>
      <name val="Calibri"/>
      <family val="2"/>
      <scheme val="minor"/>
    </font>
    <font>
      <b/>
      <vertAlign val="superscript"/>
      <sz val="12"/>
      <color theme="1"/>
      <name val="Arial"/>
      <family val="2"/>
    </font>
    <font>
      <b/>
      <sz val="12"/>
      <color rgb="FF000000"/>
      <name val="Calibri"/>
      <family val="2"/>
    </font>
    <font>
      <b/>
      <vertAlign val="superscript"/>
      <sz val="12"/>
      <color rgb="FF000000"/>
      <name val="Calibri"/>
      <family val="2"/>
    </font>
    <font>
      <b/>
      <sz val="12"/>
      <color rgb="FF4472C4"/>
      <name val="Calibri"/>
      <family val="2"/>
    </font>
    <font>
      <sz val="12"/>
      <color rgb="FF000000"/>
      <name val="Calibri"/>
      <family val="2"/>
    </font>
    <font>
      <sz val="12"/>
      <color rgb="FF4472C4"/>
      <name val="Calibri"/>
      <family val="2"/>
    </font>
    <font>
      <sz val="12"/>
      <color theme="4"/>
      <name val="Calibri"/>
      <family val="2"/>
    </font>
    <font>
      <i/>
      <sz val="11"/>
      <color rgb="FF000000"/>
      <name val="Calibri"/>
      <family val="2"/>
      <scheme val="minor"/>
    </font>
    <font>
      <b/>
      <u val="double"/>
      <sz val="16"/>
      <color theme="1"/>
      <name val="Arial"/>
      <family val="2"/>
    </font>
    <font>
      <b/>
      <i/>
      <u val="double"/>
      <sz val="16"/>
      <color theme="1"/>
      <name val="Arial"/>
      <family val="2"/>
    </font>
    <font>
      <vertAlign val="superscript"/>
      <sz val="12"/>
      <color rgb="FF000000"/>
      <name val="Calibri"/>
      <family val="2"/>
    </font>
    <font>
      <sz val="12"/>
      <color rgb="FFFF0000"/>
      <name val="Calibri"/>
      <family val="2"/>
    </font>
    <font>
      <b/>
      <sz val="14"/>
      <color theme="1"/>
      <name val="Arial"/>
      <family val="2"/>
    </font>
    <font>
      <sz val="11"/>
      <color rgb="FFFF0000"/>
      <name val="Arial"/>
      <family val="2"/>
    </font>
    <font>
      <b/>
      <u/>
      <sz val="10"/>
      <color theme="1"/>
      <name val="Arial"/>
      <family val="2"/>
    </font>
    <font>
      <b/>
      <sz val="14"/>
      <color theme="1"/>
      <name val="Calibri"/>
      <family val="2"/>
      <scheme val="minor"/>
    </font>
    <font>
      <b/>
      <u/>
      <sz val="14"/>
      <color theme="1"/>
      <name val="Arial"/>
      <family val="2"/>
    </font>
    <font>
      <b/>
      <u/>
      <sz val="12"/>
      <name val="Arial"/>
      <family val="2"/>
    </font>
    <font>
      <sz val="11"/>
      <color rgb="FFFFFFFF"/>
      <name val="Arial"/>
      <family val="2"/>
    </font>
    <font>
      <b/>
      <u/>
      <sz val="16"/>
      <name val="Arial"/>
      <family val="2"/>
    </font>
    <font>
      <b/>
      <sz val="14"/>
      <name val="Arial"/>
      <family val="2"/>
    </font>
    <font>
      <sz val="12"/>
      <name val="Calibri"/>
      <family val="2"/>
    </font>
    <font>
      <i/>
      <sz val="11"/>
      <color theme="1"/>
      <name val="Arial"/>
      <family val="2"/>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theme="6" tint="0.59999389629810485"/>
        <bgColor indexed="65"/>
      </patternFill>
    </fill>
    <fill>
      <patternFill patternType="solid">
        <fgColor rgb="FF92D05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3" tint="0.59999389629810485"/>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164" fontId="1" fillId="0" borderId="0" applyFont="0" applyFill="0" applyBorder="0" applyAlignment="0" applyProtection="0"/>
    <xf numFmtId="0" fontId="3" fillId="0" borderId="0"/>
    <xf numFmtId="0" fontId="3" fillId="0" borderId="0"/>
    <xf numFmtId="0" fontId="3" fillId="0" borderId="0"/>
    <xf numFmtId="0" fontId="5" fillId="0" borderId="0" applyNumberFormat="0" applyFill="0" applyBorder="0" applyAlignment="0" applyProtection="0"/>
    <xf numFmtId="9" fontId="1" fillId="0" borderId="0" applyFont="0" applyFill="0" applyBorder="0" applyAlignment="0" applyProtection="0"/>
    <xf numFmtId="0" fontId="8" fillId="4" borderId="0" applyNumberFormat="0" applyBorder="0" applyAlignment="0" applyProtection="0"/>
    <xf numFmtId="0" fontId="1" fillId="5" borderId="0" applyNumberFormat="0" applyBorder="0" applyAlignment="0" applyProtection="0"/>
  </cellStyleXfs>
  <cellXfs count="380">
    <xf numFmtId="0" fontId="0" fillId="0" borderId="0" xfId="0"/>
    <xf numFmtId="0" fontId="4" fillId="0" borderId="0" xfId="0" applyFont="1"/>
    <xf numFmtId="0" fontId="4" fillId="2" borderId="1" xfId="0" applyFont="1" applyFill="1" applyBorder="1" applyAlignment="1">
      <alignment horizontal="center" vertical="center"/>
    </xf>
    <xf numFmtId="0" fontId="4" fillId="0" borderId="0" xfId="0" applyFont="1" applyAlignment="1">
      <alignment horizontal="center"/>
    </xf>
    <xf numFmtId="0" fontId="2" fillId="0" borderId="0" xfId="0" applyFont="1" applyAlignment="1">
      <alignment vertical="center"/>
    </xf>
    <xf numFmtId="0" fontId="2" fillId="0" borderId="0" xfId="0" applyFont="1"/>
    <xf numFmtId="0" fontId="9" fillId="0" borderId="0" xfId="0" applyFont="1"/>
    <xf numFmtId="2" fontId="2" fillId="0" borderId="0" xfId="0" applyNumberFormat="1" applyFont="1"/>
    <xf numFmtId="0" fontId="9" fillId="0" borderId="0" xfId="0" applyFont="1" applyAlignment="1">
      <alignment vertical="center"/>
    </xf>
    <xf numFmtId="0" fontId="6" fillId="0" borderId="0" xfId="0" applyFont="1"/>
    <xf numFmtId="0" fontId="11" fillId="0" borderId="0" xfId="0" applyFont="1"/>
    <xf numFmtId="0" fontId="4" fillId="0" borderId="0" xfId="0" applyFont="1" applyAlignment="1">
      <alignment wrapText="1"/>
    </xf>
    <xf numFmtId="0" fontId="0" fillId="0" borderId="0" xfId="0" applyAlignment="1">
      <alignment wrapText="1"/>
    </xf>
    <xf numFmtId="0" fontId="2" fillId="0" borderId="0" xfId="0" applyFont="1" applyAlignment="1">
      <alignment vertical="center" wrapText="1"/>
    </xf>
    <xf numFmtId="0" fontId="13" fillId="0" borderId="0" xfId="0" applyFont="1"/>
    <xf numFmtId="0" fontId="0" fillId="0" borderId="0" xfId="0" quotePrefix="1" applyAlignment="1">
      <alignment horizontal="left" vertical="center"/>
    </xf>
    <xf numFmtId="0" fontId="0" fillId="0" borderId="0" xfId="0" applyAlignment="1">
      <alignment vertical="center"/>
    </xf>
    <xf numFmtId="0" fontId="0" fillId="0" borderId="0" xfId="0" applyAlignment="1">
      <alignment horizontal="center" vertical="center"/>
    </xf>
    <xf numFmtId="0" fontId="14" fillId="0" borderId="0" xfId="0" quotePrefix="1" applyFont="1" applyAlignment="1">
      <alignment horizontal="left" vertical="center"/>
    </xf>
    <xf numFmtId="0" fontId="15" fillId="0" borderId="0" xfId="0" quotePrefix="1" applyFont="1" applyAlignment="1">
      <alignment horizontal="left" vertical="center"/>
    </xf>
    <xf numFmtId="0" fontId="16" fillId="0" borderId="0" xfId="0" applyFont="1" applyAlignment="1">
      <alignment horizontal="center" vertical="center"/>
    </xf>
    <xf numFmtId="0" fontId="12" fillId="0" borderId="0" xfId="0" applyFont="1"/>
    <xf numFmtId="0" fontId="16" fillId="0" borderId="0" xfId="0" applyFont="1"/>
    <xf numFmtId="0" fontId="17" fillId="0" borderId="0" xfId="0" applyFont="1" applyAlignment="1">
      <alignment horizontal="left" vertical="center" wrapText="1" indent="5"/>
    </xf>
    <xf numFmtId="0" fontId="4" fillId="0" borderId="4" xfId="0" applyFont="1" applyBorder="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left" vertical="top" wrapText="1"/>
    </xf>
    <xf numFmtId="0" fontId="21" fillId="0" borderId="0" xfId="0" applyFont="1"/>
    <xf numFmtId="0" fontId="2" fillId="0" borderId="0" xfId="0" applyFont="1" applyAlignment="1">
      <alignment vertical="top"/>
    </xf>
    <xf numFmtId="0" fontId="2" fillId="0" borderId="0" xfId="0" applyFont="1" applyAlignment="1">
      <alignment vertical="top" wrapText="1"/>
    </xf>
    <xf numFmtId="0" fontId="6" fillId="0" borderId="0" xfId="0" applyFont="1" applyAlignment="1">
      <alignment horizontal="left" vertical="top" wrapText="1"/>
    </xf>
    <xf numFmtId="0" fontId="3" fillId="0" borderId="0" xfId="2" quotePrefix="1"/>
    <xf numFmtId="0" fontId="3" fillId="0" borderId="0" xfId="2"/>
    <xf numFmtId="0" fontId="12" fillId="0" borderId="0" xfId="0" applyFont="1" applyAlignment="1">
      <alignment horizontal="center" vertical="top" wrapText="1"/>
    </xf>
    <xf numFmtId="0" fontId="20" fillId="0" borderId="0" xfId="0" applyFont="1"/>
    <xf numFmtId="0" fontId="20" fillId="0" borderId="0" xfId="0" applyFont="1" applyAlignment="1">
      <alignment horizontal="center" vertical="top" wrapText="1"/>
    </xf>
    <xf numFmtId="0" fontId="16" fillId="0" borderId="4" xfId="0" applyFont="1" applyBorder="1" applyAlignment="1">
      <alignment horizontal="right" vertical="top" wrapText="1"/>
    </xf>
    <xf numFmtId="0" fontId="16" fillId="0" borderId="0" xfId="0" applyFont="1" applyAlignment="1">
      <alignment horizontal="right" vertical="top" wrapText="1"/>
    </xf>
    <xf numFmtId="0" fontId="16" fillId="0" borderId="0" xfId="0" applyFont="1" applyAlignment="1">
      <alignment horizontal="right" vertical="top"/>
    </xf>
    <xf numFmtId="0" fontId="12" fillId="0" borderId="0" xfId="0" applyFont="1" applyAlignment="1">
      <alignment horizontal="left" vertical="top"/>
    </xf>
    <xf numFmtId="0" fontId="2" fillId="0" borderId="0" xfId="0" applyFont="1" applyAlignment="1">
      <alignment horizontal="left" vertical="top"/>
    </xf>
    <xf numFmtId="0" fontId="6" fillId="0" borderId="0" xfId="0" applyFont="1" applyAlignment="1">
      <alignment horizontal="left" vertical="top"/>
    </xf>
    <xf numFmtId="0" fontId="20" fillId="0" borderId="0" xfId="0" applyFont="1" applyAlignment="1">
      <alignment horizontal="left" vertical="top"/>
    </xf>
    <xf numFmtId="0" fontId="0" fillId="0" borderId="0" xfId="0" applyAlignment="1">
      <alignment horizontal="left" vertical="top"/>
    </xf>
    <xf numFmtId="0" fontId="4" fillId="0" borderId="1" xfId="0" applyFont="1" applyBorder="1" applyAlignment="1">
      <alignment horizontal="center" vertical="center"/>
    </xf>
    <xf numFmtId="2" fontId="4" fillId="0" borderId="4" xfId="0" applyNumberFormat="1" applyFont="1" applyBorder="1" applyAlignment="1">
      <alignment horizontal="center" vertical="center" wrapText="1"/>
    </xf>
    <xf numFmtId="0" fontId="2" fillId="0" borderId="4" xfId="0" quotePrefix="1" applyFont="1" applyBorder="1" applyAlignment="1">
      <alignment horizontal="center" vertical="center"/>
    </xf>
    <xf numFmtId="0" fontId="4" fillId="0" borderId="4" xfId="0" applyFont="1" applyBorder="1" applyAlignment="1">
      <alignment horizontal="right" vertical="center" wrapText="1"/>
    </xf>
    <xf numFmtId="0" fontId="6" fillId="0" borderId="0" xfId="0" applyFont="1" applyAlignment="1">
      <alignment vertical="center"/>
    </xf>
    <xf numFmtId="0" fontId="12" fillId="0" borderId="0" xfId="0" applyFont="1" applyAlignment="1">
      <alignment horizontal="left" vertical="top" wrapText="1"/>
    </xf>
    <xf numFmtId="0" fontId="12" fillId="6" borderId="4" xfId="7" quotePrefix="1" applyFont="1" applyFill="1" applyBorder="1" applyAlignment="1">
      <alignment horizontal="center" vertical="center" wrapText="1"/>
    </xf>
    <xf numFmtId="0" fontId="12" fillId="6" borderId="4" xfId="7" quotePrefix="1" applyFont="1" applyFill="1" applyBorder="1" applyAlignment="1">
      <alignment horizontal="center" vertical="center"/>
    </xf>
    <xf numFmtId="0" fontId="12" fillId="6" borderId="4" xfId="7" applyFont="1" applyFill="1" applyBorder="1" applyAlignment="1">
      <alignment horizontal="left" vertical="top"/>
    </xf>
    <xf numFmtId="0" fontId="12" fillId="6" borderId="8" xfId="0" applyFont="1" applyFill="1" applyBorder="1" applyAlignment="1">
      <alignment horizontal="left" vertical="top"/>
    </xf>
    <xf numFmtId="0" fontId="12" fillId="6" borderId="4" xfId="7" quotePrefix="1" applyFont="1" applyFill="1" applyBorder="1" applyAlignment="1">
      <alignment horizontal="left" vertical="top"/>
    </xf>
    <xf numFmtId="0" fontId="12" fillId="6" borderId="4" xfId="0" applyFont="1" applyFill="1" applyBorder="1" applyAlignment="1">
      <alignment horizontal="left" vertical="top" wrapText="1"/>
    </xf>
    <xf numFmtId="3" fontId="18" fillId="8" borderId="4" xfId="0" applyNumberFormat="1" applyFont="1" applyFill="1" applyBorder="1" applyAlignment="1">
      <alignment horizontal="center" vertical="center"/>
    </xf>
    <xf numFmtId="0" fontId="2" fillId="8" borderId="4" xfId="0" quotePrefix="1" applyFont="1" applyFill="1" applyBorder="1" applyAlignment="1">
      <alignment horizontal="left" vertical="center"/>
    </xf>
    <xf numFmtId="167" fontId="18" fillId="8" borderId="4" xfId="0" applyNumberFormat="1" applyFont="1" applyFill="1" applyBorder="1" applyAlignment="1">
      <alignment horizontal="center" vertical="center"/>
    </xf>
    <xf numFmtId="167" fontId="18" fillId="7" borderId="4" xfId="0" applyNumberFormat="1" applyFont="1" applyFill="1" applyBorder="1" applyAlignment="1">
      <alignment horizontal="center" vertical="center"/>
    </xf>
    <xf numFmtId="0" fontId="2" fillId="7" borderId="4" xfId="0" quotePrefix="1" applyFont="1" applyFill="1" applyBorder="1" applyAlignment="1">
      <alignment horizontal="left" vertical="center"/>
    </xf>
    <xf numFmtId="3" fontId="18" fillId="7" borderId="4" xfId="0" applyNumberFormat="1" applyFont="1" applyFill="1" applyBorder="1" applyAlignment="1">
      <alignment horizontal="center" vertical="center"/>
    </xf>
    <xf numFmtId="0" fontId="4" fillId="9" borderId="4" xfId="0" applyFont="1" applyFill="1" applyBorder="1" applyAlignment="1">
      <alignment horizontal="center" vertical="center"/>
    </xf>
    <xf numFmtId="0" fontId="4" fillId="9" borderId="4" xfId="0" applyFont="1" applyFill="1" applyBorder="1" applyAlignment="1">
      <alignment horizontal="center" vertical="center" wrapText="1"/>
    </xf>
    <xf numFmtId="3" fontId="18" fillId="3" borderId="4" xfId="0" applyNumberFormat="1" applyFont="1" applyFill="1" applyBorder="1" applyAlignment="1">
      <alignment horizontal="center" vertical="center"/>
    </xf>
    <xf numFmtId="169" fontId="2" fillId="3" borderId="4" xfId="1" applyNumberFormat="1" applyFont="1" applyFill="1" applyBorder="1" applyAlignment="1">
      <alignment horizontal="center" vertical="center"/>
    </xf>
    <xf numFmtId="164" fontId="2" fillId="3" borderId="4" xfId="1" applyFont="1" applyFill="1" applyBorder="1" applyAlignment="1">
      <alignment horizontal="center" vertical="center"/>
    </xf>
    <xf numFmtId="0" fontId="2" fillId="3" borderId="4" xfId="0" applyFont="1" applyFill="1" applyBorder="1" applyAlignment="1">
      <alignment horizontal="right" vertical="center"/>
    </xf>
    <xf numFmtId="10" fontId="2" fillId="3" borderId="4" xfId="6" applyNumberFormat="1" applyFont="1" applyFill="1" applyBorder="1" applyAlignment="1">
      <alignment vertical="center"/>
    </xf>
    <xf numFmtId="167" fontId="18" fillId="3" borderId="4" xfId="0" applyNumberFormat="1" applyFont="1" applyFill="1" applyBorder="1" applyAlignment="1">
      <alignment horizontal="center" vertical="center"/>
    </xf>
    <xf numFmtId="3" fontId="18" fillId="10" borderId="4" xfId="0" applyNumberFormat="1" applyFont="1" applyFill="1" applyBorder="1" applyAlignment="1">
      <alignment horizontal="center" vertical="center"/>
    </xf>
    <xf numFmtId="167" fontId="18" fillId="10" borderId="4" xfId="0" applyNumberFormat="1" applyFont="1" applyFill="1" applyBorder="1" applyAlignment="1">
      <alignment horizontal="center" vertical="center"/>
    </xf>
    <xf numFmtId="0" fontId="4" fillId="11" borderId="1" xfId="0" applyFont="1" applyFill="1" applyBorder="1" applyAlignment="1">
      <alignment horizontal="center" vertical="center"/>
    </xf>
    <xf numFmtId="0" fontId="25" fillId="0" borderId="0" xfId="0" applyFont="1" applyAlignment="1">
      <alignment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4" fillId="0" borderId="0" xfId="0" applyFont="1" applyAlignment="1">
      <alignment vertical="center" wrapText="1"/>
    </xf>
    <xf numFmtId="0" fontId="26" fillId="0" borderId="0" xfId="0" applyFont="1"/>
    <xf numFmtId="0" fontId="4" fillId="0" borderId="4" xfId="0" applyFont="1" applyBorder="1" applyAlignment="1">
      <alignment horizontal="justify" vertical="center" wrapText="1"/>
    </xf>
    <xf numFmtId="0" fontId="16" fillId="0" borderId="4" xfId="0" applyFont="1" applyBorder="1" applyAlignment="1">
      <alignment vertical="center" wrapText="1"/>
    </xf>
    <xf numFmtId="0" fontId="16" fillId="0" borderId="4" xfId="0" applyFont="1" applyBorder="1" applyAlignment="1">
      <alignment horizontal="left" vertical="center" wrapText="1"/>
    </xf>
    <xf numFmtId="166" fontId="16" fillId="0" borderId="4" xfId="0" applyNumberFormat="1" applyFont="1" applyBorder="1" applyAlignment="1">
      <alignment horizontal="left" vertical="center" wrapText="1"/>
    </xf>
    <xf numFmtId="2" fontId="16" fillId="0" borderId="4" xfId="0" applyNumberFormat="1" applyFont="1" applyBorder="1" applyAlignment="1">
      <alignment horizontal="left" vertical="center" wrapText="1"/>
    </xf>
    <xf numFmtId="168" fontId="16" fillId="0" borderId="4" xfId="0" applyNumberFormat="1" applyFont="1" applyBorder="1" applyAlignment="1">
      <alignment horizontal="left" vertical="center" wrapText="1"/>
    </xf>
    <xf numFmtId="0" fontId="27" fillId="0" borderId="4" xfId="0" applyFont="1" applyBorder="1"/>
    <xf numFmtId="0" fontId="0" fillId="0" borderId="4" xfId="0" applyBorder="1"/>
    <xf numFmtId="3" fontId="16" fillId="0" borderId="4" xfId="0" applyNumberFormat="1" applyFont="1" applyBorder="1" applyAlignment="1">
      <alignment horizontal="justify" vertical="center" wrapText="1"/>
    </xf>
    <xf numFmtId="2" fontId="12" fillId="0" borderId="4" xfId="0" applyNumberFormat="1" applyFont="1" applyBorder="1" applyAlignment="1">
      <alignment horizontal="left" vertical="center" wrapText="1"/>
    </xf>
    <xf numFmtId="0" fontId="4" fillId="0" borderId="4" xfId="0" applyFont="1" applyBorder="1" applyAlignment="1">
      <alignment vertical="center" wrapText="1"/>
    </xf>
    <xf numFmtId="0" fontId="2" fillId="7"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0" borderId="4" xfId="0" applyFont="1" applyBorder="1" applyAlignment="1">
      <alignment horizontal="center" vertical="center" wrapText="1"/>
    </xf>
    <xf numFmtId="166" fontId="2" fillId="7" borderId="4"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38" fontId="2" fillId="7" borderId="4" xfId="0" applyNumberFormat="1" applyFont="1" applyFill="1" applyBorder="1" applyAlignment="1">
      <alignment horizontal="center" vertical="center" wrapText="1"/>
    </xf>
    <xf numFmtId="38" fontId="2" fillId="8" borderId="4" xfId="0" applyNumberFormat="1" applyFont="1" applyFill="1" applyBorder="1" applyAlignment="1">
      <alignment horizontal="center" vertical="center" wrapText="1"/>
    </xf>
    <xf numFmtId="166" fontId="2" fillId="8" borderId="4" xfId="0" applyNumberFormat="1" applyFont="1" applyFill="1" applyBorder="1" applyAlignment="1">
      <alignment horizontal="center" vertical="center" wrapText="1"/>
    </xf>
    <xf numFmtId="170" fontId="2" fillId="7" borderId="4" xfId="0" applyNumberFormat="1" applyFont="1" applyFill="1" applyBorder="1" applyAlignment="1">
      <alignment horizontal="center" vertical="center" wrapText="1"/>
    </xf>
    <xf numFmtId="170" fontId="2" fillId="8" borderId="4" xfId="0" applyNumberFormat="1" applyFont="1" applyFill="1" applyBorder="1" applyAlignment="1">
      <alignment horizontal="center" vertical="center" wrapText="1"/>
    </xf>
    <xf numFmtId="2" fontId="2" fillId="7" borderId="4" xfId="0" applyNumberFormat="1" applyFont="1" applyFill="1" applyBorder="1" applyAlignment="1">
      <alignment horizontal="center" vertical="center" wrapText="1"/>
    </xf>
    <xf numFmtId="3" fontId="2" fillId="6" borderId="4"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4" fillId="0" borderId="4" xfId="0" applyFont="1" applyBorder="1" applyAlignment="1">
      <alignment horizontal="center"/>
    </xf>
    <xf numFmtId="3" fontId="2" fillId="3" borderId="4" xfId="1" applyNumberFormat="1" applyFont="1" applyFill="1" applyBorder="1" applyAlignment="1">
      <alignment horizontal="center" vertical="center"/>
    </xf>
    <xf numFmtId="4" fontId="2" fillId="3" borderId="4" xfId="1" applyNumberFormat="1" applyFont="1" applyFill="1" applyBorder="1" applyAlignment="1">
      <alignment horizontal="center" vertical="center"/>
    </xf>
    <xf numFmtId="0" fontId="2" fillId="3" borderId="4" xfId="0" applyFont="1" applyFill="1" applyBorder="1" applyAlignment="1">
      <alignment horizontal="center" vertical="center"/>
    </xf>
    <xf numFmtId="10" fontId="2" fillId="3" borderId="4" xfId="6" applyNumberFormat="1" applyFont="1" applyFill="1" applyBorder="1" applyAlignment="1">
      <alignment horizontal="center" vertical="center"/>
    </xf>
    <xf numFmtId="0" fontId="4" fillId="10" borderId="1" xfId="0" applyFont="1" applyFill="1" applyBorder="1" applyAlignment="1">
      <alignment horizontal="center" vertical="center"/>
    </xf>
    <xf numFmtId="0" fontId="4" fillId="10" borderId="4" xfId="0" applyFont="1" applyFill="1" applyBorder="1" applyAlignment="1">
      <alignment horizontal="center" vertical="center" wrapText="1"/>
    </xf>
    <xf numFmtId="3" fontId="18" fillId="0" borderId="4" xfId="0" applyNumberFormat="1" applyFont="1" applyBorder="1" applyAlignment="1">
      <alignment horizontal="center" vertical="center"/>
    </xf>
    <xf numFmtId="0" fontId="4" fillId="7" borderId="1" xfId="0" applyFont="1" applyFill="1" applyBorder="1" applyAlignment="1">
      <alignment horizontal="center" vertical="center"/>
    </xf>
    <xf numFmtId="0" fontId="4" fillId="7" borderId="4"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4" xfId="0" applyFont="1" applyFill="1" applyBorder="1" applyAlignment="1">
      <alignment horizontal="center" vertical="center" wrapText="1"/>
    </xf>
    <xf numFmtId="0" fontId="0" fillId="0" borderId="26" xfId="0" applyBorder="1"/>
    <xf numFmtId="0" fontId="14" fillId="0" borderId="18" xfId="0" applyFont="1" applyBorder="1"/>
    <xf numFmtId="0" fontId="14" fillId="0" borderId="0" xfId="0" applyFont="1"/>
    <xf numFmtId="0" fontId="0" fillId="0" borderId="0" xfId="0" applyAlignment="1">
      <alignment horizontal="center"/>
    </xf>
    <xf numFmtId="1" fontId="0" fillId="0" borderId="4" xfId="0" applyNumberFormat="1" applyBorder="1" applyAlignment="1">
      <alignment horizontal="center"/>
    </xf>
    <xf numFmtId="1" fontId="0" fillId="0" borderId="28" xfId="0" applyNumberFormat="1" applyBorder="1" applyAlignment="1">
      <alignment horizontal="center"/>
    </xf>
    <xf numFmtId="1" fontId="0" fillId="0" borderId="3" xfId="0" applyNumberFormat="1" applyBorder="1" applyAlignment="1">
      <alignment horizontal="center"/>
    </xf>
    <xf numFmtId="0" fontId="4" fillId="0" borderId="4" xfId="0" applyFont="1" applyBorder="1"/>
    <xf numFmtId="0" fontId="4" fillId="0" borderId="4" xfId="0" applyFont="1" applyBorder="1" applyAlignment="1">
      <alignment vertical="center"/>
    </xf>
    <xf numFmtId="0" fontId="11" fillId="9" borderId="0" xfId="0" applyFont="1" applyFill="1" applyAlignment="1">
      <alignment horizontal="left"/>
    </xf>
    <xf numFmtId="0" fontId="11" fillId="9" borderId="32" xfId="0" applyFont="1" applyFill="1" applyBorder="1" applyAlignment="1">
      <alignment horizontal="left"/>
    </xf>
    <xf numFmtId="0" fontId="11" fillId="9" borderId="5" xfId="0" applyFont="1" applyFill="1" applyBorder="1" applyAlignment="1">
      <alignment horizontal="center" wrapText="1"/>
    </xf>
    <xf numFmtId="0" fontId="11" fillId="9" borderId="6" xfId="0" applyFont="1" applyFill="1" applyBorder="1" applyAlignment="1">
      <alignment horizontal="center"/>
    </xf>
    <xf numFmtId="0" fontId="11" fillId="9" borderId="10" xfId="0" applyFont="1" applyFill="1" applyBorder="1" applyAlignment="1">
      <alignment horizontal="left"/>
    </xf>
    <xf numFmtId="0" fontId="11" fillId="9" borderId="7" xfId="0" applyFont="1" applyFill="1" applyBorder="1" applyAlignment="1">
      <alignment horizontal="center"/>
    </xf>
    <xf numFmtId="0" fontId="6" fillId="0" borderId="4" xfId="0" applyFont="1" applyBorder="1" applyAlignment="1">
      <alignment vertical="center"/>
    </xf>
    <xf numFmtId="0" fontId="6" fillId="0" borderId="4" xfId="0" applyFont="1" applyBorder="1" applyAlignment="1">
      <alignment horizontal="center" vertical="center"/>
    </xf>
    <xf numFmtId="0" fontId="22" fillId="0" borderId="0" xfId="0" applyFont="1" applyBorder="1" applyAlignment="1">
      <alignment horizontal="left" vertical="top"/>
    </xf>
    <xf numFmtId="0" fontId="22" fillId="0" borderId="0" xfId="0" applyFont="1" applyBorder="1" applyAlignment="1">
      <alignment horizontal="left" vertical="top" wrapText="1"/>
    </xf>
    <xf numFmtId="0" fontId="23" fillId="0" borderId="0" xfId="0" applyFont="1" applyFill="1" applyBorder="1" applyAlignment="1">
      <alignment horizontal="left" wrapText="1"/>
    </xf>
    <xf numFmtId="0" fontId="0" fillId="0" borderId="0" xfId="0" applyBorder="1"/>
    <xf numFmtId="0" fontId="0" fillId="0" borderId="0" xfId="0" applyFill="1" applyBorder="1"/>
    <xf numFmtId="0" fontId="11" fillId="9" borderId="0" xfId="0" applyFont="1" applyFill="1" applyBorder="1" applyAlignment="1">
      <alignment horizontal="left"/>
    </xf>
    <xf numFmtId="0" fontId="24" fillId="0" borderId="0" xfId="0" applyFont="1"/>
    <xf numFmtId="0" fontId="33" fillId="18" borderId="33" xfId="0" applyFont="1" applyFill="1" applyBorder="1" applyAlignment="1">
      <alignment horizontal="center" vertical="center" wrapText="1" readingOrder="1"/>
    </xf>
    <xf numFmtId="0" fontId="36" fillId="0" borderId="35" xfId="0" applyFont="1" applyBorder="1" applyAlignment="1">
      <alignment horizontal="justify" vertical="top" wrapText="1" readingOrder="1"/>
    </xf>
    <xf numFmtId="0" fontId="2" fillId="0" borderId="4" xfId="0" applyFont="1" applyBorder="1" applyAlignment="1">
      <alignment vertical="center"/>
    </xf>
    <xf numFmtId="0" fontId="2" fillId="0" borderId="4" xfId="0" applyFont="1" applyBorder="1" applyAlignment="1">
      <alignment vertical="center" wrapText="1"/>
    </xf>
    <xf numFmtId="0" fontId="19" fillId="0" borderId="4" xfId="0" applyFont="1" applyBorder="1" applyAlignment="1">
      <alignment horizontal="right" vertical="top" wrapText="1"/>
    </xf>
    <xf numFmtId="0" fontId="14" fillId="2" borderId="31" xfId="0" applyFont="1" applyFill="1" applyBorder="1" applyAlignment="1">
      <alignment horizontal="center"/>
    </xf>
    <xf numFmtId="1" fontId="14" fillId="2" borderId="29" xfId="0" applyNumberFormat="1" applyFont="1" applyFill="1" applyBorder="1" applyAlignment="1">
      <alignment horizontal="center"/>
    </xf>
    <xf numFmtId="1" fontId="14" fillId="2" borderId="30" xfId="0" applyNumberFormat="1" applyFont="1" applyFill="1" applyBorder="1" applyAlignment="1">
      <alignment horizontal="center"/>
    </xf>
    <xf numFmtId="2" fontId="12" fillId="7"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2" fillId="0" borderId="4" xfId="0" applyFont="1" applyBorder="1" applyAlignment="1">
      <alignment horizontal="left" vertical="center" wrapText="1"/>
    </xf>
    <xf numFmtId="0" fontId="24" fillId="0" borderId="4" xfId="0" applyFont="1" applyBorder="1" applyAlignment="1">
      <alignment horizontal="center" vertical="center"/>
    </xf>
    <xf numFmtId="0" fontId="12" fillId="0" borderId="4" xfId="0" applyFont="1" applyBorder="1" applyAlignment="1">
      <alignment horizontal="left" vertical="center" wrapText="1"/>
    </xf>
    <xf numFmtId="0" fontId="29" fillId="0" borderId="0" xfId="0" applyFont="1" applyAlignment="1">
      <alignment horizontal="left" vertical="center" wrapText="1"/>
    </xf>
    <xf numFmtId="0" fontId="4" fillId="0" borderId="4" xfId="0" applyFont="1" applyBorder="1" applyAlignment="1">
      <alignment horizontal="center" vertical="center" wrapText="1"/>
    </xf>
    <xf numFmtId="0" fontId="2" fillId="0" borderId="0" xfId="0" applyFont="1" applyAlignment="1">
      <alignment horizontal="left" vertical="top" wrapText="1"/>
    </xf>
    <xf numFmtId="0" fontId="0" fillId="0" borderId="4" xfId="0" applyBorder="1" applyAlignment="1">
      <alignment horizontal="center" vertical="center"/>
    </xf>
    <xf numFmtId="0" fontId="0" fillId="0" borderId="9" xfId="0" applyBorder="1" applyAlignment="1">
      <alignment horizontal="center" vertical="center"/>
    </xf>
    <xf numFmtId="0" fontId="36" fillId="0" borderId="35" xfId="0" applyFont="1" applyBorder="1" applyAlignment="1">
      <alignment horizontal="left" vertical="top" wrapText="1" indent="1" readingOrder="1"/>
    </xf>
    <xf numFmtId="0" fontId="36" fillId="0" borderId="34" xfId="0" applyFont="1" applyBorder="1" applyAlignment="1">
      <alignment horizontal="left" vertical="center" wrapText="1" readingOrder="1"/>
    </xf>
    <xf numFmtId="0" fontId="36" fillId="0" borderId="36" xfId="0" applyFont="1" applyBorder="1" applyAlignment="1">
      <alignment horizontal="left" vertical="center" wrapText="1" indent="1" readingOrder="1"/>
    </xf>
    <xf numFmtId="9" fontId="35" fillId="0" borderId="36" xfId="0" applyNumberFormat="1" applyFont="1" applyBorder="1" applyAlignment="1">
      <alignment horizontal="center" vertical="center" wrapText="1" readingOrder="1"/>
    </xf>
    <xf numFmtId="0" fontId="9" fillId="2" borderId="0" xfId="0" applyFont="1" applyFill="1" applyAlignment="1">
      <alignment vertical="center"/>
    </xf>
    <xf numFmtId="0" fontId="2" fillId="0" borderId="0" xfId="0" applyFont="1" applyAlignment="1">
      <alignment horizontal="left" vertical="center" wrapText="1"/>
    </xf>
    <xf numFmtId="0" fontId="4" fillId="0" borderId="0" xfId="0" applyFont="1" applyAlignment="1">
      <alignment vertical="center"/>
    </xf>
    <xf numFmtId="0" fontId="44" fillId="0" borderId="0" xfId="0" applyFont="1" applyAlignment="1">
      <alignment vertical="center"/>
    </xf>
    <xf numFmtId="0" fontId="2" fillId="0" borderId="0" xfId="0" applyFont="1" applyAlignment="1">
      <alignment horizontal="center" vertical="center"/>
    </xf>
    <xf numFmtId="0" fontId="9" fillId="0" borderId="0" xfId="0" applyFont="1" applyFill="1" applyAlignment="1">
      <alignment vertical="center"/>
    </xf>
    <xf numFmtId="0" fontId="9" fillId="19" borderId="3" xfId="0" applyFont="1" applyFill="1" applyBorder="1" applyAlignment="1">
      <alignment horizontal="center" vertical="center"/>
    </xf>
    <xf numFmtId="0" fontId="9" fillId="19" borderId="4" xfId="0" applyFont="1" applyFill="1" applyBorder="1" applyAlignment="1">
      <alignment horizontal="center" vertical="center"/>
    </xf>
    <xf numFmtId="0" fontId="24" fillId="13" borderId="4" xfId="0" applyFont="1" applyFill="1" applyBorder="1" applyAlignment="1">
      <alignment horizontal="center" vertical="center" wrapText="1"/>
    </xf>
    <xf numFmtId="0" fontId="27" fillId="0" borderId="18" xfId="0" applyFont="1" applyBorder="1" applyAlignment="1">
      <alignment vertical="center"/>
    </xf>
    <xf numFmtId="1" fontId="0" fillId="0" borderId="7" xfId="0" applyNumberFormat="1" applyBorder="1" applyAlignment="1">
      <alignment horizontal="center"/>
    </xf>
    <xf numFmtId="1" fontId="0" fillId="0" borderId="9" xfId="0" applyNumberFormat="1" applyBorder="1" applyAlignment="1">
      <alignment horizontal="center"/>
    </xf>
    <xf numFmtId="1" fontId="0" fillId="0" borderId="23" xfId="0" applyNumberFormat="1" applyBorder="1" applyAlignment="1">
      <alignment horizontal="center"/>
    </xf>
    <xf numFmtId="0" fontId="44" fillId="0" borderId="0" xfId="0" applyFont="1"/>
    <xf numFmtId="0" fontId="14" fillId="2" borderId="18" xfId="0" applyFont="1" applyFill="1" applyBorder="1"/>
    <xf numFmtId="0" fontId="45" fillId="0" borderId="0" xfId="0" applyFont="1" applyAlignment="1">
      <alignment vertical="center"/>
    </xf>
    <xf numFmtId="0" fontId="6" fillId="13" borderId="4" xfId="0" applyFont="1" applyFill="1" applyBorder="1" applyAlignment="1">
      <alignment horizontal="center" vertical="center"/>
    </xf>
    <xf numFmtId="0" fontId="33" fillId="13" borderId="33" xfId="0" applyFont="1" applyFill="1" applyBorder="1" applyAlignment="1">
      <alignment horizontal="center" vertical="center" wrapText="1" readingOrder="1"/>
    </xf>
    <xf numFmtId="9" fontId="35" fillId="13" borderId="36" xfId="0" applyNumberFormat="1" applyFont="1" applyFill="1" applyBorder="1" applyAlignment="1">
      <alignment horizontal="center" vertical="center" wrapText="1" readingOrder="1"/>
    </xf>
    <xf numFmtId="0" fontId="46" fillId="0" borderId="0" xfId="0" applyFont="1"/>
    <xf numFmtId="0" fontId="3" fillId="0" borderId="0" xfId="0"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0" fontId="0" fillId="0" borderId="27" xfId="0" applyBorder="1"/>
    <xf numFmtId="0" fontId="0" fillId="0" borderId="38" xfId="0" applyBorder="1"/>
    <xf numFmtId="0" fontId="0" fillId="0" borderId="4"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28" xfId="0" applyBorder="1" applyAlignment="1">
      <alignment horizontal="center"/>
    </xf>
    <xf numFmtId="0" fontId="14" fillId="2" borderId="29" xfId="0" applyFont="1" applyFill="1" applyBorder="1" applyAlignment="1">
      <alignment horizontal="center"/>
    </xf>
    <xf numFmtId="0" fontId="14" fillId="2" borderId="30" xfId="0" applyFont="1" applyFill="1" applyBorder="1" applyAlignment="1">
      <alignment horizontal="center"/>
    </xf>
    <xf numFmtId="0" fontId="14" fillId="13" borderId="44" xfId="0" applyFont="1" applyFill="1" applyBorder="1" applyAlignment="1">
      <alignment horizontal="center" vertical="center"/>
    </xf>
    <xf numFmtId="0" fontId="14" fillId="13" borderId="3" xfId="0" applyFont="1" applyFill="1" applyBorder="1" applyAlignment="1">
      <alignment horizontal="center" vertical="center"/>
    </xf>
    <xf numFmtId="0" fontId="14" fillId="13" borderId="31" xfId="0" applyFont="1" applyFill="1" applyBorder="1" applyAlignment="1">
      <alignment horizontal="center" vertical="center"/>
    </xf>
    <xf numFmtId="0" fontId="14" fillId="2" borderId="45" xfId="0" applyFont="1" applyFill="1" applyBorder="1"/>
    <xf numFmtId="9" fontId="27" fillId="2" borderId="37" xfId="0" applyNumberFormat="1" applyFont="1" applyFill="1" applyBorder="1" applyAlignment="1">
      <alignment horizontal="center" vertical="center" wrapText="1"/>
    </xf>
    <xf numFmtId="9" fontId="27" fillId="2" borderId="20" xfId="0" applyNumberFormat="1" applyFont="1" applyFill="1" applyBorder="1" applyAlignment="1">
      <alignment horizontal="center" vertical="center" wrapText="1"/>
    </xf>
    <xf numFmtId="1" fontId="0" fillId="0" borderId="4" xfId="0" applyNumberFormat="1" applyFont="1" applyBorder="1" applyAlignment="1">
      <alignment horizontal="center"/>
    </xf>
    <xf numFmtId="1" fontId="14" fillId="0" borderId="4" xfId="0" applyNumberFormat="1" applyFont="1" applyBorder="1" applyAlignment="1">
      <alignment horizontal="center"/>
    </xf>
    <xf numFmtId="0" fontId="0" fillId="0" borderId="4" xfId="0" applyFont="1" applyBorder="1" applyAlignment="1">
      <alignment horizontal="center"/>
    </xf>
    <xf numFmtId="0" fontId="14" fillId="0" borderId="4" xfId="0" applyFont="1" applyBorder="1" applyAlignment="1">
      <alignment horizontal="center"/>
    </xf>
    <xf numFmtId="0" fontId="0" fillId="0" borderId="45" xfId="0" applyBorder="1"/>
    <xf numFmtId="1" fontId="0" fillId="0" borderId="40" xfId="0" applyNumberFormat="1" applyBorder="1" applyAlignment="1">
      <alignment horizontal="center"/>
    </xf>
    <xf numFmtId="1" fontId="0" fillId="0" borderId="41" xfId="0" applyNumberFormat="1" applyBorder="1" applyAlignment="1">
      <alignment horizontal="center"/>
    </xf>
    <xf numFmtId="1" fontId="0" fillId="0" borderId="29" xfId="0" applyNumberFormat="1" applyBorder="1" applyAlignment="1">
      <alignment horizontal="center"/>
    </xf>
    <xf numFmtId="1" fontId="0" fillId="0" borderId="30" xfId="0" applyNumberFormat="1" applyBorder="1" applyAlignment="1">
      <alignment horizontal="center"/>
    </xf>
    <xf numFmtId="1" fontId="0" fillId="0" borderId="28" xfId="0" applyNumberFormat="1" applyFont="1" applyBorder="1" applyAlignment="1">
      <alignment horizontal="center"/>
    </xf>
    <xf numFmtId="1" fontId="14" fillId="0" borderId="28" xfId="0" applyNumberFormat="1" applyFont="1" applyBorder="1" applyAlignment="1">
      <alignment horizontal="center"/>
    </xf>
    <xf numFmtId="1" fontId="14" fillId="0" borderId="29" xfId="0" applyNumberFormat="1" applyFont="1" applyBorder="1" applyAlignment="1">
      <alignment horizontal="center"/>
    </xf>
    <xf numFmtId="1" fontId="14" fillId="0" borderId="30" xfId="0" applyNumberFormat="1" applyFont="1" applyBorder="1" applyAlignment="1">
      <alignment horizontal="center"/>
    </xf>
    <xf numFmtId="0" fontId="14" fillId="0" borderId="44" xfId="0" quotePrefix="1" applyFont="1" applyBorder="1" applyAlignment="1">
      <alignment horizontal="center"/>
    </xf>
    <xf numFmtId="0" fontId="14" fillId="0" borderId="3" xfId="0" quotePrefix="1" applyFont="1" applyBorder="1" applyAlignment="1">
      <alignment horizontal="center"/>
    </xf>
    <xf numFmtId="0" fontId="14" fillId="0" borderId="31" xfId="0" quotePrefix="1" applyFont="1" applyBorder="1" applyAlignment="1">
      <alignment horizontal="center"/>
    </xf>
    <xf numFmtId="0" fontId="14" fillId="0" borderId="38" xfId="0" applyFont="1" applyBorder="1"/>
    <xf numFmtId="0" fontId="14" fillId="0" borderId="45" xfId="0" applyFont="1" applyBorder="1"/>
    <xf numFmtId="0" fontId="14" fillId="0" borderId="26" xfId="0" applyFont="1" applyBorder="1"/>
    <xf numFmtId="0" fontId="14" fillId="13" borderId="39" xfId="0" quotePrefix="1" applyFont="1" applyFill="1" applyBorder="1" applyAlignment="1">
      <alignment horizontal="center"/>
    </xf>
    <xf numFmtId="0" fontId="14" fillId="13" borderId="43" xfId="0" quotePrefix="1"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4" fillId="13" borderId="42" xfId="0" quotePrefix="1" applyFont="1" applyFill="1" applyBorder="1" applyAlignment="1">
      <alignment horizontal="center"/>
    </xf>
    <xf numFmtId="0" fontId="0" fillId="0" borderId="28" xfId="0" applyFont="1" applyBorder="1" applyAlignment="1">
      <alignment horizontal="center"/>
    </xf>
    <xf numFmtId="0" fontId="14" fillId="0" borderId="28" xfId="0" applyFont="1" applyBorder="1" applyAlignment="1">
      <alignment horizontal="center"/>
    </xf>
    <xf numFmtId="0" fontId="45" fillId="0" borderId="0" xfId="0" applyFont="1" applyAlignment="1">
      <alignment vertical="center" wrapText="1"/>
    </xf>
    <xf numFmtId="9" fontId="30" fillId="13" borderId="19" xfId="0" applyNumberFormat="1" applyFont="1" applyFill="1" applyBorder="1" applyAlignment="1">
      <alignment horizontal="center" vertical="center" wrapText="1"/>
    </xf>
    <xf numFmtId="0" fontId="47" fillId="0" borderId="0" xfId="0" applyFont="1" applyAlignment="1">
      <alignment horizontal="left" vertical="center"/>
    </xf>
    <xf numFmtId="0" fontId="2" fillId="12" borderId="4" xfId="0" applyFont="1" applyFill="1" applyBorder="1" applyAlignment="1">
      <alignment horizontal="center" vertical="center" wrapText="1"/>
    </xf>
    <xf numFmtId="38" fontId="2" fillId="12" borderId="4" xfId="0" applyNumberFormat="1" applyFont="1" applyFill="1" applyBorder="1" applyAlignment="1">
      <alignment horizontal="center" vertical="center" wrapText="1"/>
    </xf>
    <xf numFmtId="166" fontId="2" fillId="12" borderId="4" xfId="0" applyNumberFormat="1" applyFont="1" applyFill="1" applyBorder="1" applyAlignment="1">
      <alignment horizontal="center" vertical="center" wrapText="1"/>
    </xf>
    <xf numFmtId="170" fontId="2" fillId="12" borderId="4" xfId="0" applyNumberFormat="1" applyFont="1" applyFill="1" applyBorder="1" applyAlignment="1">
      <alignment horizontal="center" vertical="center" wrapText="1"/>
    </xf>
    <xf numFmtId="0" fontId="12" fillId="12" borderId="4" xfId="0" applyFont="1" applyFill="1" applyBorder="1" applyAlignment="1">
      <alignment horizontal="center" vertical="center" wrapText="1"/>
    </xf>
    <xf numFmtId="0" fontId="2" fillId="8" borderId="4" xfId="0" quotePrefix="1" applyFont="1" applyFill="1" applyBorder="1" applyAlignment="1">
      <alignment horizontal="left" vertical="center" wrapText="1"/>
    </xf>
    <xf numFmtId="0" fontId="2" fillId="0" borderId="4" xfId="0" applyFont="1" applyBorder="1" applyAlignment="1">
      <alignment horizontal="right" vertical="center"/>
    </xf>
    <xf numFmtId="0" fontId="2" fillId="0" borderId="4" xfId="0" applyFont="1" applyBorder="1" applyAlignment="1">
      <alignment horizontal="center" vertical="center"/>
    </xf>
    <xf numFmtId="0" fontId="48" fillId="0" borderId="0" xfId="0" applyFont="1"/>
    <xf numFmtId="0" fontId="49" fillId="0" borderId="0" xfId="0" applyFont="1" applyAlignment="1">
      <alignment vertical="center"/>
    </xf>
    <xf numFmtId="0" fontId="28" fillId="0" borderId="0" xfId="0" applyFont="1"/>
    <xf numFmtId="0" fontId="12" fillId="6" borderId="4" xfId="7" quotePrefix="1" applyFont="1" applyFill="1" applyBorder="1" applyAlignment="1">
      <alignment vertical="top" wrapText="1"/>
    </xf>
    <xf numFmtId="0" fontId="12" fillId="0" borderId="4" xfId="0" applyFont="1" applyBorder="1" applyAlignment="1">
      <alignment vertical="center" wrapText="1"/>
    </xf>
    <xf numFmtId="0" fontId="12" fillId="6" borderId="4" xfId="7" quotePrefix="1" applyFont="1" applyFill="1" applyBorder="1" applyAlignment="1">
      <alignment vertical="center" wrapText="1"/>
    </xf>
    <xf numFmtId="0" fontId="12" fillId="0" borderId="9" xfId="0" applyFont="1" applyBorder="1" applyAlignment="1">
      <alignment vertical="center" wrapText="1"/>
    </xf>
    <xf numFmtId="0" fontId="12" fillId="6" borderId="9" xfId="7" quotePrefix="1" applyFont="1" applyFill="1" applyBorder="1" applyAlignment="1">
      <alignment vertical="center" wrapText="1"/>
    </xf>
    <xf numFmtId="0" fontId="23" fillId="0" borderId="0" xfId="0" applyFont="1" applyFill="1" applyBorder="1" applyAlignment="1">
      <alignment wrapText="1"/>
    </xf>
    <xf numFmtId="0" fontId="50" fillId="0" borderId="0" xfId="0" applyFont="1" applyFill="1" applyBorder="1" applyAlignment="1">
      <alignment wrapText="1"/>
    </xf>
    <xf numFmtId="0" fontId="4" fillId="13" borderId="4" xfId="0" applyFont="1" applyFill="1" applyBorder="1" applyAlignment="1">
      <alignment horizontal="center" vertical="center"/>
    </xf>
    <xf numFmtId="172" fontId="4" fillId="13" borderId="4" xfId="0" applyNumberFormat="1" applyFont="1" applyFill="1" applyBorder="1" applyAlignment="1">
      <alignment horizontal="center" vertical="center"/>
    </xf>
    <xf numFmtId="0" fontId="33" fillId="18" borderId="4" xfId="0" applyFont="1" applyFill="1" applyBorder="1" applyAlignment="1">
      <alignment horizontal="center" vertical="center" wrapText="1" readingOrder="1"/>
    </xf>
    <xf numFmtId="0" fontId="2" fillId="0" borderId="4" xfId="0" applyFont="1" applyBorder="1" applyAlignment="1">
      <alignment horizontal="left" vertical="center" wrapText="1"/>
    </xf>
    <xf numFmtId="0" fontId="12" fillId="0" borderId="4" xfId="0" applyFont="1" applyBorder="1" applyAlignment="1">
      <alignment horizontal="left" vertical="center" wrapText="1"/>
    </xf>
    <xf numFmtId="0" fontId="4" fillId="0" borderId="4" xfId="0" applyFont="1" applyBorder="1" applyAlignment="1">
      <alignment horizontal="left" vertical="center"/>
    </xf>
    <xf numFmtId="0" fontId="28" fillId="0" borderId="8" xfId="0" applyFont="1" applyBorder="1" applyAlignment="1">
      <alignment horizontal="left" vertical="top" wrapText="1"/>
    </xf>
    <xf numFmtId="0" fontId="4" fillId="0" borderId="9" xfId="0" applyFont="1" applyBorder="1" applyAlignment="1">
      <alignment horizontal="left" vertical="center"/>
    </xf>
    <xf numFmtId="0" fontId="11" fillId="0" borderId="4" xfId="0" applyFont="1" applyBorder="1" applyAlignment="1">
      <alignment horizontal="center"/>
    </xf>
    <xf numFmtId="0" fontId="33" fillId="0" borderId="1" xfId="0" applyFont="1" applyBorder="1" applyAlignment="1">
      <alignment horizontal="left" vertical="center" wrapText="1" readingOrder="1"/>
    </xf>
    <xf numFmtId="0" fontId="33" fillId="0" borderId="2" xfId="0" applyFont="1" applyBorder="1" applyAlignment="1">
      <alignment horizontal="left" vertical="center" wrapText="1" readingOrder="1"/>
    </xf>
    <xf numFmtId="0" fontId="33" fillId="0" borderId="3" xfId="0" applyFont="1" applyBorder="1" applyAlignment="1">
      <alignment horizontal="left" vertical="center" wrapText="1" readingOrder="1"/>
    </xf>
    <xf numFmtId="0" fontId="36" fillId="0" borderId="0" xfId="0" applyFont="1" applyBorder="1" applyAlignment="1">
      <alignment horizontal="center" vertical="center" wrapText="1" readingOrder="1"/>
    </xf>
    <xf numFmtId="0" fontId="39" fillId="0" borderId="0" xfId="0" applyFont="1" applyBorder="1" applyAlignment="1">
      <alignment horizontal="justify" vertical="center" readingOrder="1"/>
    </xf>
    <xf numFmtId="0" fontId="31" fillId="0" borderId="46" xfId="0" applyFont="1" applyBorder="1" applyAlignment="1">
      <alignment horizontal="center"/>
    </xf>
    <xf numFmtId="0" fontId="31" fillId="0" borderId="47" xfId="0" applyFont="1" applyBorder="1" applyAlignment="1">
      <alignment horizontal="center"/>
    </xf>
    <xf numFmtId="0" fontId="4" fillId="19" borderId="39" xfId="0" applyFont="1" applyFill="1" applyBorder="1" applyAlignment="1">
      <alignment horizontal="left" vertical="center" wrapText="1"/>
    </xf>
    <xf numFmtId="0" fontId="4" fillId="19" borderId="40" xfId="0" applyFont="1" applyFill="1" applyBorder="1" applyAlignment="1">
      <alignment horizontal="left" vertical="center" wrapText="1"/>
    </xf>
    <xf numFmtId="0" fontId="4" fillId="19" borderId="41" xfId="0" applyFont="1" applyFill="1" applyBorder="1" applyAlignment="1">
      <alignment horizontal="left" vertical="center" wrapText="1"/>
    </xf>
    <xf numFmtId="0" fontId="45" fillId="0" borderId="0" xfId="0" applyFont="1" applyAlignment="1">
      <alignment horizontal="left" vertical="center" wrapText="1"/>
    </xf>
    <xf numFmtId="0" fontId="45" fillId="0" borderId="0" xfId="0" applyFont="1" applyBorder="1" applyAlignment="1">
      <alignment horizontal="left" vertical="center" wrapText="1"/>
    </xf>
    <xf numFmtId="0" fontId="31" fillId="0" borderId="48" xfId="0" applyFont="1" applyBorder="1" applyAlignment="1">
      <alignment horizontal="center"/>
    </xf>
    <xf numFmtId="0" fontId="29" fillId="0" borderId="0" xfId="0" applyFont="1" applyAlignment="1">
      <alignment horizontal="left" wrapText="1"/>
    </xf>
    <xf numFmtId="0" fontId="14" fillId="9" borderId="49" xfId="0" applyFont="1" applyFill="1" applyBorder="1" applyAlignment="1">
      <alignment horizontal="center"/>
    </xf>
    <xf numFmtId="0" fontId="14" fillId="9" borderId="50" xfId="0" applyFont="1" applyFill="1" applyBorder="1" applyAlignment="1">
      <alignment horizontal="center"/>
    </xf>
    <xf numFmtId="0" fontId="14" fillId="9" borderId="51" xfId="0" applyFont="1" applyFill="1" applyBorder="1" applyAlignment="1">
      <alignment horizontal="center"/>
    </xf>
    <xf numFmtId="0" fontId="14" fillId="17" borderId="25" xfId="0" quotePrefix="1" applyFont="1" applyFill="1" applyBorder="1" applyAlignment="1">
      <alignment horizontal="center"/>
    </xf>
    <xf numFmtId="0" fontId="14" fillId="17" borderId="13" xfId="0" quotePrefix="1" applyFont="1" applyFill="1" applyBorder="1" applyAlignment="1">
      <alignment horizontal="center"/>
    </xf>
    <xf numFmtId="0" fontId="14" fillId="17" borderId="14" xfId="0" quotePrefix="1" applyFont="1" applyFill="1" applyBorder="1" applyAlignment="1">
      <alignment horizontal="center"/>
    </xf>
    <xf numFmtId="0" fontId="14" fillId="9" borderId="11" xfId="0" applyFont="1" applyFill="1" applyBorder="1" applyAlignment="1">
      <alignment horizontal="center" vertical="center"/>
    </xf>
    <xf numFmtId="0" fontId="14" fillId="9" borderId="21"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0" xfId="0" applyFont="1" applyFill="1" applyAlignment="1">
      <alignment horizontal="center" vertical="center"/>
    </xf>
    <xf numFmtId="0" fontId="14" fillId="9" borderId="22" xfId="0" applyFont="1" applyFill="1" applyBorder="1" applyAlignment="1">
      <alignment horizontal="center" vertical="center"/>
    </xf>
    <xf numFmtId="0" fontId="14" fillId="9" borderId="19"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0" xfId="0" applyFont="1" applyFill="1" applyBorder="1" applyAlignment="1">
      <alignment horizontal="center"/>
    </xf>
    <xf numFmtId="0" fontId="14" fillId="9" borderId="22" xfId="0" applyFont="1" applyFill="1" applyBorder="1" applyAlignment="1">
      <alignment horizontal="center"/>
    </xf>
    <xf numFmtId="0" fontId="0" fillId="15" borderId="12" xfId="0" applyFill="1" applyBorder="1" applyAlignment="1">
      <alignment horizontal="center"/>
    </xf>
    <xf numFmtId="0" fontId="0" fillId="15" borderId="13" xfId="0" applyFill="1" applyBorder="1" applyAlignment="1">
      <alignment horizontal="center"/>
    </xf>
    <xf numFmtId="0" fontId="0" fillId="15" borderId="14" xfId="0" applyFill="1" applyBorder="1" applyAlignment="1">
      <alignment horizontal="center"/>
    </xf>
    <xf numFmtId="0" fontId="0" fillId="15" borderId="25" xfId="0" applyFill="1" applyBorder="1" applyAlignment="1">
      <alignment horizontal="center"/>
    </xf>
    <xf numFmtId="0" fontId="0" fillId="15" borderId="11" xfId="0" applyFill="1" applyBorder="1" applyAlignment="1">
      <alignment horizontal="center"/>
    </xf>
    <xf numFmtId="0" fontId="0" fillId="15" borderId="21" xfId="0" applyFill="1" applyBorder="1" applyAlignment="1">
      <alignment horizontal="center"/>
    </xf>
    <xf numFmtId="0" fontId="0" fillId="14" borderId="15" xfId="0" applyFill="1" applyBorder="1" applyAlignment="1">
      <alignment horizontal="center"/>
    </xf>
    <xf numFmtId="0" fontId="0" fillId="14" borderId="0" xfId="0" applyFill="1" applyBorder="1" applyAlignment="1">
      <alignment horizontal="center"/>
    </xf>
    <xf numFmtId="0" fontId="0" fillId="14" borderId="22" xfId="0" applyFill="1" applyBorder="1" applyAlignment="1">
      <alignment horizontal="center"/>
    </xf>
    <xf numFmtId="0" fontId="0" fillId="16" borderId="15" xfId="0" applyFill="1" applyBorder="1" applyAlignment="1">
      <alignment horizontal="center"/>
    </xf>
    <xf numFmtId="0" fontId="0" fillId="16" borderId="0" xfId="0" applyFill="1" applyBorder="1" applyAlignment="1">
      <alignment horizontal="center"/>
    </xf>
    <xf numFmtId="0" fontId="0" fillId="16" borderId="22" xfId="0" applyFill="1" applyBorder="1" applyAlignment="1">
      <alignment horizontal="center"/>
    </xf>
    <xf numFmtId="0" fontId="14" fillId="12" borderId="17" xfId="0" applyFont="1" applyFill="1" applyBorder="1" applyAlignment="1">
      <alignment horizontal="center"/>
    </xf>
    <xf numFmtId="0" fontId="14" fillId="12" borderId="19" xfId="0" applyFont="1" applyFill="1" applyBorder="1" applyAlignment="1">
      <alignment horizontal="center"/>
    </xf>
    <xf numFmtId="0" fontId="14" fillId="12" borderId="24" xfId="0" applyFont="1" applyFill="1" applyBorder="1" applyAlignment="1">
      <alignment horizontal="center"/>
    </xf>
    <xf numFmtId="0" fontId="14" fillId="0" borderId="25" xfId="0" quotePrefix="1" applyFont="1" applyBorder="1" applyAlignment="1">
      <alignment horizontal="center" vertical="center"/>
    </xf>
    <xf numFmtId="0" fontId="14" fillId="0" borderId="11" xfId="0" quotePrefix="1" applyFont="1" applyBorder="1" applyAlignment="1">
      <alignment horizontal="center" vertical="center"/>
    </xf>
    <xf numFmtId="0" fontId="14" fillId="0" borderId="21" xfId="0" quotePrefix="1" applyFont="1" applyBorder="1" applyAlignment="1">
      <alignment horizontal="center" vertical="center"/>
    </xf>
    <xf numFmtId="0" fontId="14" fillId="0" borderId="17" xfId="0" quotePrefix="1" applyFont="1" applyBorder="1" applyAlignment="1">
      <alignment horizontal="center" vertical="center"/>
    </xf>
    <xf numFmtId="0" fontId="14" fillId="0" borderId="19" xfId="0" quotePrefix="1" applyFont="1" applyBorder="1" applyAlignment="1">
      <alignment horizontal="center" vertical="center"/>
    </xf>
    <xf numFmtId="0" fontId="14" fillId="0" borderId="24" xfId="0" quotePrefix="1" applyFont="1" applyBorder="1" applyAlignment="1">
      <alignment horizontal="center" vertical="center"/>
    </xf>
    <xf numFmtId="0" fontId="0" fillId="14" borderId="25" xfId="0" applyFill="1" applyBorder="1" applyAlignment="1">
      <alignment horizontal="center"/>
    </xf>
    <xf numFmtId="10" fontId="2" fillId="3" borderId="5" xfId="0" applyNumberFormat="1" applyFont="1" applyFill="1" applyBorder="1" applyAlignment="1">
      <alignment horizontal="center" vertical="center"/>
    </xf>
    <xf numFmtId="10" fontId="2" fillId="3" borderId="6" xfId="0" applyNumberFormat="1" applyFont="1" applyFill="1" applyBorder="1" applyAlignment="1">
      <alignment horizontal="center" vertical="center"/>
    </xf>
    <xf numFmtId="10" fontId="2" fillId="3" borderId="7" xfId="0" applyNumberFormat="1" applyFont="1" applyFill="1" applyBorder="1" applyAlignment="1">
      <alignment horizontal="center" vertical="center"/>
    </xf>
    <xf numFmtId="166" fontId="2" fillId="3" borderId="1"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0" fontId="2" fillId="0" borderId="0" xfId="0" applyFont="1" applyAlignment="1">
      <alignment horizontal="left" vertical="center" wrapText="1"/>
    </xf>
    <xf numFmtId="0" fontId="9" fillId="19" borderId="1" xfId="0" applyFont="1" applyFill="1" applyBorder="1" applyAlignment="1">
      <alignment horizontal="center" vertical="center"/>
    </xf>
    <xf numFmtId="0" fontId="9" fillId="19" borderId="2" xfId="0" applyFont="1" applyFill="1" applyBorder="1" applyAlignment="1">
      <alignment horizontal="center" vertical="center"/>
    </xf>
    <xf numFmtId="0" fontId="9" fillId="19" borderId="3" xfId="0" applyFont="1" applyFill="1" applyBorder="1" applyAlignment="1">
      <alignment horizontal="center" vertical="center"/>
    </xf>
    <xf numFmtId="0" fontId="29" fillId="0" borderId="0" xfId="0" applyFont="1" applyAlignment="1">
      <alignment horizontal="left" vertical="center" wrapText="1"/>
    </xf>
    <xf numFmtId="0" fontId="9" fillId="0" borderId="4" xfId="0" applyFont="1" applyBorder="1" applyAlignment="1">
      <alignment vertical="center" wrapText="1"/>
    </xf>
    <xf numFmtId="0" fontId="4" fillId="0" borderId="4" xfId="0" applyFont="1" applyBorder="1" applyAlignment="1">
      <alignment horizontal="center" vertical="center" wrapText="1"/>
    </xf>
    <xf numFmtId="0" fontId="23" fillId="6" borderId="1" xfId="0" applyFont="1" applyFill="1" applyBorder="1" applyAlignment="1">
      <alignment horizontal="left" wrapText="1"/>
    </xf>
    <xf numFmtId="0" fontId="23" fillId="6" borderId="2" xfId="0" applyFont="1" applyFill="1" applyBorder="1" applyAlignment="1">
      <alignment horizontal="left" wrapText="1"/>
    </xf>
    <xf numFmtId="0" fontId="23" fillId="6" borderId="3" xfId="0" applyFont="1" applyFill="1" applyBorder="1" applyAlignment="1">
      <alignment horizontal="left"/>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0" fontId="2" fillId="7" borderId="5" xfId="0" applyNumberFormat="1" applyFont="1" applyFill="1" applyBorder="1" applyAlignment="1">
      <alignment horizontal="center" vertical="center"/>
    </xf>
    <xf numFmtId="10" fontId="2" fillId="7" borderId="6" xfId="0" applyNumberFormat="1" applyFont="1" applyFill="1" applyBorder="1" applyAlignment="1">
      <alignment horizontal="center" vertical="center"/>
    </xf>
    <xf numFmtId="10" fontId="2" fillId="7" borderId="7" xfId="0" applyNumberFormat="1" applyFont="1" applyFill="1" applyBorder="1" applyAlignment="1">
      <alignment horizontal="center" vertical="center"/>
    </xf>
    <xf numFmtId="10" fontId="2" fillId="8" borderId="5" xfId="0" applyNumberFormat="1" applyFont="1" applyFill="1" applyBorder="1" applyAlignment="1">
      <alignment horizontal="center" vertical="center"/>
    </xf>
    <xf numFmtId="10" fontId="2" fillId="8" borderId="6" xfId="0" applyNumberFormat="1" applyFont="1" applyFill="1" applyBorder="1" applyAlignment="1">
      <alignment horizontal="center" vertical="center"/>
    </xf>
    <xf numFmtId="10" fontId="2" fillId="8" borderId="7" xfId="0" applyNumberFormat="1" applyFont="1" applyFill="1" applyBorder="1" applyAlignment="1">
      <alignment horizontal="center" vertical="center"/>
    </xf>
    <xf numFmtId="3" fontId="2" fillId="3" borderId="1"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wrapText="1"/>
    </xf>
    <xf numFmtId="165" fontId="2" fillId="3" borderId="5" xfId="0" applyNumberFormat="1" applyFont="1" applyFill="1" applyBorder="1" applyAlignment="1">
      <alignment horizontal="center" vertical="center"/>
    </xf>
    <xf numFmtId="165" fontId="2" fillId="3" borderId="6" xfId="0" applyNumberFormat="1" applyFont="1" applyFill="1" applyBorder="1" applyAlignment="1">
      <alignment horizontal="center" vertical="center"/>
    </xf>
    <xf numFmtId="165" fontId="2" fillId="3" borderId="7" xfId="0" applyNumberFormat="1" applyFont="1" applyFill="1" applyBorder="1" applyAlignment="1">
      <alignment horizontal="center" vertical="center"/>
    </xf>
    <xf numFmtId="0" fontId="2" fillId="0" borderId="0" xfId="0" applyFont="1" applyAlignment="1">
      <alignment horizontal="left" vertical="top" wrapText="1"/>
    </xf>
    <xf numFmtId="0" fontId="23" fillId="6" borderId="4" xfId="8" applyFont="1" applyFill="1" applyBorder="1" applyAlignment="1">
      <alignment horizontal="left" wrapText="1"/>
    </xf>
    <xf numFmtId="0" fontId="23" fillId="6" borderId="8" xfId="0" applyFont="1" applyFill="1" applyBorder="1" applyAlignment="1">
      <alignment horizontal="left" wrapText="1"/>
    </xf>
    <xf numFmtId="0" fontId="23" fillId="6" borderId="9" xfId="0" applyFont="1" applyFill="1" applyBorder="1" applyAlignment="1">
      <alignment horizontal="left" wrapText="1"/>
    </xf>
    <xf numFmtId="0" fontId="22" fillId="0" borderId="4" xfId="0" applyFont="1" applyBorder="1" applyAlignment="1">
      <alignment horizontal="left" vertical="top" wrapText="1"/>
    </xf>
    <xf numFmtId="0" fontId="6" fillId="0" borderId="0" xfId="0" applyFont="1" applyAlignment="1">
      <alignment horizontal="left" vertical="top" wrapText="1"/>
    </xf>
    <xf numFmtId="0" fontId="23" fillId="6" borderId="4" xfId="0" applyFont="1" applyFill="1" applyBorder="1" applyAlignment="1">
      <alignment horizontal="left" wrapText="1"/>
    </xf>
    <xf numFmtId="0" fontId="16" fillId="0" borderId="4" xfId="0" applyFont="1" applyBorder="1" applyAlignment="1">
      <alignment horizontal="right" vertical="top"/>
    </xf>
    <xf numFmtId="0" fontId="23" fillId="6" borderId="4" xfId="0" applyFont="1" applyFill="1" applyBorder="1" applyAlignment="1">
      <alignment wrapText="1"/>
    </xf>
    <xf numFmtId="0" fontId="0" fillId="6" borderId="4" xfId="0" applyFill="1" applyBorder="1" applyAlignment="1">
      <alignment horizontal="left" vertical="top"/>
    </xf>
    <xf numFmtId="0" fontId="12" fillId="0" borderId="0" xfId="0" applyFont="1" applyAlignment="1">
      <alignment horizontal="left" vertical="top" wrapText="1"/>
    </xf>
    <xf numFmtId="0" fontId="22" fillId="0" borderId="4" xfId="0" applyFont="1" applyBorder="1" applyAlignment="1">
      <alignment horizontal="left" vertical="top"/>
    </xf>
    <xf numFmtId="0" fontId="23" fillId="6" borderId="8" xfId="0" applyFont="1" applyFill="1" applyBorder="1" applyAlignment="1">
      <alignment horizontal="center" wrapText="1"/>
    </xf>
    <xf numFmtId="0" fontId="23" fillId="6" borderId="16" xfId="0" applyFont="1" applyFill="1" applyBorder="1" applyAlignment="1">
      <alignment horizontal="center" wrapText="1"/>
    </xf>
    <xf numFmtId="0" fontId="23" fillId="6" borderId="9" xfId="0" applyFont="1" applyFill="1" applyBorder="1" applyAlignment="1">
      <alignment horizontal="center" wrapText="1"/>
    </xf>
    <xf numFmtId="0" fontId="0" fillId="0" borderId="0" xfId="0" applyAlignment="1">
      <alignment horizontal="left" vertical="top" wrapText="1"/>
    </xf>
    <xf numFmtId="0" fontId="51" fillId="0" borderId="0" xfId="0" applyFont="1" applyAlignment="1">
      <alignment vertical="center"/>
    </xf>
    <xf numFmtId="0" fontId="52" fillId="0" borderId="0" xfId="0" applyFont="1" applyAlignment="1">
      <alignment vertical="center"/>
    </xf>
    <xf numFmtId="0" fontId="13" fillId="0" borderId="0" xfId="0" applyFont="1" applyAlignment="1">
      <alignment vertical="center"/>
    </xf>
    <xf numFmtId="0" fontId="4" fillId="0" borderId="0" xfId="0" applyFont="1" applyAlignment="1">
      <alignment horizontal="right" vertical="center"/>
    </xf>
    <xf numFmtId="14" fontId="16" fillId="0" borderId="0" xfId="0" applyNumberFormat="1" applyFont="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3" borderId="4" xfId="0" applyFont="1" applyFill="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171" fontId="2" fillId="0" borderId="4" xfId="0" applyNumberFormat="1" applyFont="1" applyBorder="1" applyAlignment="1">
      <alignment horizontal="center" vertical="center"/>
    </xf>
    <xf numFmtId="172" fontId="2" fillId="0" borderId="4" xfId="0" applyNumberFormat="1" applyFont="1" applyBorder="1" applyAlignment="1">
      <alignment horizontal="center" vertical="center"/>
    </xf>
    <xf numFmtId="172" fontId="4" fillId="0" borderId="4" xfId="0" applyNumberFormat="1" applyFont="1" applyBorder="1" applyAlignment="1">
      <alignment horizontal="center" vertical="center"/>
    </xf>
    <xf numFmtId="2" fontId="4" fillId="0" borderId="4" xfId="0" applyNumberFormat="1" applyFont="1" applyBorder="1" applyAlignment="1">
      <alignment horizontal="center" vertical="center"/>
    </xf>
    <xf numFmtId="172" fontId="2" fillId="0" borderId="0" xfId="0" applyNumberFormat="1" applyFont="1" applyAlignment="1">
      <alignment vertical="center"/>
    </xf>
    <xf numFmtId="173" fontId="2" fillId="0" borderId="4" xfId="0" applyNumberFormat="1" applyFont="1" applyBorder="1" applyAlignment="1">
      <alignment vertical="center"/>
    </xf>
    <xf numFmtId="173" fontId="2" fillId="0" borderId="0" xfId="0" applyNumberFormat="1" applyFont="1" applyAlignment="1">
      <alignment vertical="center"/>
    </xf>
    <xf numFmtId="0" fontId="2" fillId="0" borderId="6" xfId="0" applyFont="1" applyBorder="1" applyAlignment="1">
      <alignment vertical="center"/>
    </xf>
    <xf numFmtId="172" fontId="4" fillId="0" borderId="0" xfId="0" applyNumberFormat="1" applyFont="1" applyAlignment="1">
      <alignment vertical="center"/>
    </xf>
    <xf numFmtId="173" fontId="4" fillId="0" borderId="4" xfId="0" applyNumberFormat="1" applyFont="1" applyBorder="1" applyAlignment="1">
      <alignment vertical="center"/>
    </xf>
    <xf numFmtId="0" fontId="36" fillId="0" borderId="35" xfId="0" applyFont="1" applyFill="1" applyBorder="1" applyAlignment="1">
      <alignment horizontal="justify" vertical="top" wrapText="1" readingOrder="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54" fillId="0" borderId="0" xfId="0" applyFont="1" applyAlignment="1">
      <alignment vertical="center"/>
    </xf>
  </cellXfs>
  <cellStyles count="9">
    <cellStyle name="40% - Accent3" xfId="8" builtinId="39"/>
    <cellStyle name="Comma" xfId="1" builtinId="3"/>
    <cellStyle name="Good" xfId="7" builtinId="26"/>
    <cellStyle name="Normal" xfId="0" builtinId="0"/>
    <cellStyle name="Normal 2" xfId="2" xr:uid="{00000000-0005-0000-0000-000004000000}"/>
    <cellStyle name="Normal 3" xfId="3" xr:uid="{00000000-0005-0000-0000-000005000000}"/>
    <cellStyle name="Normal 5" xfId="4" xr:uid="{00000000-0005-0000-0000-000006000000}"/>
    <cellStyle name="Percent" xfId="6" builtinId="5"/>
    <cellStyle name="Title 2" xfId="5" xr:uid="{00000000-0005-0000-0000-000008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007E39"/>
      <color rgb="FFFFFF99"/>
      <color rgb="FFE6E6E6"/>
      <color rgb="FFCCFFCC"/>
      <color rgb="FFF7F7F7"/>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SG"/>
              <a:t>Total Building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'4. EUI'!$B$6:$B$17</c:f>
              <c:numCache>
                <c:formatCode>#,##0</c:formatCode>
                <c:ptCount val="12"/>
                <c:pt idx="0">
                  <c:v>1228556</c:v>
                </c:pt>
              </c:numCache>
            </c:numRef>
          </c:val>
          <c:smooth val="0"/>
          <c:extLst>
            <c:ext xmlns:c16="http://schemas.microsoft.com/office/drawing/2014/chart" uri="{C3380CC4-5D6E-409C-BE32-E72D297353CC}">
              <c16:uniqueId val="{00000000-3DBE-4E50-B2D1-7FA10AEE10DA}"/>
            </c:ext>
          </c:extLst>
        </c:ser>
        <c:ser>
          <c:idx val="1"/>
          <c:order val="1"/>
          <c:tx>
            <c:v>2nd year</c:v>
          </c:tx>
          <c:spPr>
            <a:ln w="28575" cap="rnd">
              <a:solidFill>
                <a:schemeClr val="accent6">
                  <a:lumMod val="60000"/>
                  <a:lumOff val="40000"/>
                </a:schemeClr>
              </a:solidFill>
              <a:round/>
            </a:ln>
            <a:effectLst/>
          </c:spPr>
          <c:marker>
            <c:symbol val="none"/>
          </c:marker>
          <c:val>
            <c:numRef>
              <c:f>'4. EUI'!$B$23:$B$34</c:f>
              <c:numCache>
                <c:formatCode>#,##0</c:formatCode>
                <c:ptCount val="12"/>
                <c:pt idx="0">
                  <c:v>1096746</c:v>
                </c:pt>
              </c:numCache>
            </c:numRef>
          </c:val>
          <c:smooth val="0"/>
          <c:extLst>
            <c:ext xmlns:c16="http://schemas.microsoft.com/office/drawing/2014/chart" uri="{C3380CC4-5D6E-409C-BE32-E72D297353CC}">
              <c16:uniqueId val="{00000001-3DBE-4E50-B2D1-7FA10AEE10DA}"/>
            </c:ext>
          </c:extLst>
        </c:ser>
        <c:ser>
          <c:idx val="2"/>
          <c:order val="2"/>
          <c:tx>
            <c:v>3rd year</c:v>
          </c:tx>
          <c:spPr>
            <a:ln w="28575" cap="rnd">
              <a:solidFill>
                <a:schemeClr val="tx2">
                  <a:lumMod val="60000"/>
                  <a:lumOff val="40000"/>
                </a:schemeClr>
              </a:solidFill>
              <a:round/>
            </a:ln>
            <a:effectLst/>
          </c:spPr>
          <c:marker>
            <c:symbol val="none"/>
          </c:marker>
          <c:val>
            <c:numRef>
              <c:f>'4. EUI'!$B$41:$B$52</c:f>
              <c:numCache>
                <c:formatCode>#,##0</c:formatCode>
                <c:ptCount val="12"/>
                <c:pt idx="0">
                  <c:v>1093303</c:v>
                </c:pt>
              </c:numCache>
            </c:numRef>
          </c:val>
          <c:smooth val="0"/>
          <c:extLst>
            <c:ext xmlns:c16="http://schemas.microsoft.com/office/drawing/2014/chart" uri="{C3380CC4-5D6E-409C-BE32-E72D297353CC}">
              <c16:uniqueId val="{00000002-3DBE-4E50-B2D1-7FA10AEE10DA}"/>
            </c:ext>
          </c:extLst>
        </c:ser>
        <c:dLbls>
          <c:showLegendKey val="0"/>
          <c:showVal val="0"/>
          <c:showCatName val="0"/>
          <c:showSerName val="0"/>
          <c:showPercent val="0"/>
          <c:showBubbleSize val="0"/>
        </c:dLbls>
        <c:smooth val="0"/>
        <c:axId val="202672496"/>
        <c:axId val="202673056"/>
      </c:lineChart>
      <c:catAx>
        <c:axId val="20267249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73056"/>
        <c:crosses val="autoZero"/>
        <c:auto val="1"/>
        <c:lblAlgn val="ctr"/>
        <c:lblOffset val="100"/>
        <c:noMultiLvlLbl val="0"/>
      </c:catAx>
      <c:valAx>
        <c:axId val="202673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7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'3.2 Temperature Sensors'!$G$86</c:f>
              <c:strCache>
                <c:ptCount val="1"/>
                <c:pt idx="0">
                  <c:v>BMS</c:v>
                </c:pt>
              </c:strCache>
            </c:strRef>
          </c:tx>
          <c:marker>
            <c:symbol val="none"/>
          </c:marker>
          <c:cat>
            <c:strRef>
              <c:f>'3.2 Temperature Sensors'!$F$86:$F$146</c:f>
              <c:strCache>
                <c:ptCount val="61"/>
                <c:pt idx="0">
                  <c:v>Time</c:v>
                </c:pt>
                <c:pt idx="1">
                  <c:v>7:04:03 PM</c:v>
                </c:pt>
                <c:pt idx="2">
                  <c:v>7:04:13 PM</c:v>
                </c:pt>
                <c:pt idx="3">
                  <c:v>7:04:23 PM</c:v>
                </c:pt>
                <c:pt idx="4">
                  <c:v>7:04:33 PM</c:v>
                </c:pt>
                <c:pt idx="5">
                  <c:v>7:04:43 PM</c:v>
                </c:pt>
                <c:pt idx="6">
                  <c:v>7:04:53 PM</c:v>
                </c:pt>
                <c:pt idx="7">
                  <c:v>7:05:03 PM</c:v>
                </c:pt>
                <c:pt idx="8">
                  <c:v>7:05:13 PM</c:v>
                </c:pt>
                <c:pt idx="9">
                  <c:v>7:05:23 PM</c:v>
                </c:pt>
                <c:pt idx="10">
                  <c:v>7:05:33 PM</c:v>
                </c:pt>
                <c:pt idx="11">
                  <c:v>7:05:43 PM</c:v>
                </c:pt>
                <c:pt idx="12">
                  <c:v>7:05:53 PM</c:v>
                </c:pt>
                <c:pt idx="13">
                  <c:v>7:06:03 PM</c:v>
                </c:pt>
                <c:pt idx="14">
                  <c:v>7:06:13 PM</c:v>
                </c:pt>
                <c:pt idx="15">
                  <c:v>7:06:23 PM</c:v>
                </c:pt>
                <c:pt idx="16">
                  <c:v>7:06:33 PM</c:v>
                </c:pt>
                <c:pt idx="17">
                  <c:v>7:06:43 PM</c:v>
                </c:pt>
                <c:pt idx="18">
                  <c:v>7:06:53 PM</c:v>
                </c:pt>
                <c:pt idx="19">
                  <c:v>7:07:03 PM</c:v>
                </c:pt>
                <c:pt idx="20">
                  <c:v>7:07:13 PM</c:v>
                </c:pt>
                <c:pt idx="21">
                  <c:v>7:07:23 PM</c:v>
                </c:pt>
                <c:pt idx="22">
                  <c:v>7:07:33 PM</c:v>
                </c:pt>
                <c:pt idx="23">
                  <c:v>7:07:43 PM</c:v>
                </c:pt>
                <c:pt idx="24">
                  <c:v>7:07:53 PM</c:v>
                </c:pt>
                <c:pt idx="25">
                  <c:v>7:08:03 PM</c:v>
                </c:pt>
                <c:pt idx="26">
                  <c:v>7:08:13 PM</c:v>
                </c:pt>
                <c:pt idx="27">
                  <c:v>7:08:23 PM</c:v>
                </c:pt>
                <c:pt idx="28">
                  <c:v>7:08:33 PM</c:v>
                </c:pt>
                <c:pt idx="29">
                  <c:v>7:08:43 PM</c:v>
                </c:pt>
                <c:pt idx="30">
                  <c:v>7:08:53 PM</c:v>
                </c:pt>
                <c:pt idx="31">
                  <c:v>7:09:03 PM</c:v>
                </c:pt>
                <c:pt idx="32">
                  <c:v>7:09:13 PM</c:v>
                </c:pt>
                <c:pt idx="33">
                  <c:v>7:09:23 PM</c:v>
                </c:pt>
                <c:pt idx="34">
                  <c:v>7:09:33 PM</c:v>
                </c:pt>
                <c:pt idx="35">
                  <c:v>7:09:43 PM</c:v>
                </c:pt>
                <c:pt idx="36">
                  <c:v>7:09:53 PM</c:v>
                </c:pt>
                <c:pt idx="37">
                  <c:v>7:10:03 PM</c:v>
                </c:pt>
                <c:pt idx="38">
                  <c:v>7:10:13 PM</c:v>
                </c:pt>
                <c:pt idx="39">
                  <c:v>7:10:23 PM</c:v>
                </c:pt>
                <c:pt idx="40">
                  <c:v>7:10:33 PM</c:v>
                </c:pt>
                <c:pt idx="41">
                  <c:v>7:10:43 PM</c:v>
                </c:pt>
                <c:pt idx="42">
                  <c:v>7:10:53 PM</c:v>
                </c:pt>
                <c:pt idx="43">
                  <c:v>7:11:03 PM</c:v>
                </c:pt>
                <c:pt idx="44">
                  <c:v>7:11:13 PM</c:v>
                </c:pt>
                <c:pt idx="45">
                  <c:v>7:11:23 PM</c:v>
                </c:pt>
                <c:pt idx="46">
                  <c:v>7:11:33 PM</c:v>
                </c:pt>
                <c:pt idx="47">
                  <c:v>7:11:43 PM</c:v>
                </c:pt>
                <c:pt idx="48">
                  <c:v>7:11:53 PM</c:v>
                </c:pt>
                <c:pt idx="49">
                  <c:v>7:12:03 PM</c:v>
                </c:pt>
                <c:pt idx="50">
                  <c:v>7:12:13 PM</c:v>
                </c:pt>
                <c:pt idx="51">
                  <c:v>7:12:23 PM</c:v>
                </c:pt>
                <c:pt idx="52">
                  <c:v>7:12:33 PM</c:v>
                </c:pt>
                <c:pt idx="53">
                  <c:v>7:12:43 PM</c:v>
                </c:pt>
                <c:pt idx="54">
                  <c:v>7:09:53 PM</c:v>
                </c:pt>
                <c:pt idx="55">
                  <c:v>7:10:03 PM</c:v>
                </c:pt>
                <c:pt idx="56">
                  <c:v>7:10:13 PM</c:v>
                </c:pt>
                <c:pt idx="57">
                  <c:v>7:10:23 PM</c:v>
                </c:pt>
                <c:pt idx="58">
                  <c:v>7:10:33 PM</c:v>
                </c:pt>
                <c:pt idx="59">
                  <c:v>7:10:43 PM</c:v>
                </c:pt>
                <c:pt idx="60">
                  <c:v>7:10:53 PM</c:v>
                </c:pt>
              </c:strCache>
            </c:strRef>
          </c:cat>
          <c:val>
            <c:numRef>
              <c:f>'3.2 Temperature Sensors'!$G$87:$G$146</c:f>
              <c:numCache>
                <c:formatCode>0.000</c:formatCode>
                <c:ptCount val="60"/>
                <c:pt idx="0">
                  <c:v>13.701000000000001</c:v>
                </c:pt>
                <c:pt idx="1">
                  <c:v>13.621</c:v>
                </c:pt>
                <c:pt idx="2">
                  <c:v>13.741199999999999</c:v>
                </c:pt>
                <c:pt idx="3">
                  <c:v>14.0291</c:v>
                </c:pt>
                <c:pt idx="4">
                  <c:v>14.3512</c:v>
                </c:pt>
                <c:pt idx="5">
                  <c:v>14.539</c:v>
                </c:pt>
                <c:pt idx="6">
                  <c:v>14.497999999999999</c:v>
                </c:pt>
                <c:pt idx="7">
                  <c:v>14.2415</c:v>
                </c:pt>
                <c:pt idx="8">
                  <c:v>14.062099999999999</c:v>
                </c:pt>
                <c:pt idx="9">
                  <c:v>13.853199999999999</c:v>
                </c:pt>
                <c:pt idx="10">
                  <c:v>13.7714</c:v>
                </c:pt>
                <c:pt idx="11">
                  <c:v>13.631</c:v>
                </c:pt>
                <c:pt idx="12">
                  <c:v>13.5763</c:v>
                </c:pt>
                <c:pt idx="13">
                  <c:v>13.558199999999999</c:v>
                </c:pt>
                <c:pt idx="14">
                  <c:v>13.543900000000001</c:v>
                </c:pt>
                <c:pt idx="15">
                  <c:v>13.522399999999999</c:v>
                </c:pt>
                <c:pt idx="16">
                  <c:v>13.4621</c:v>
                </c:pt>
                <c:pt idx="17">
                  <c:v>13.423</c:v>
                </c:pt>
                <c:pt idx="18">
                  <c:v>13.623100000000001</c:v>
                </c:pt>
                <c:pt idx="19">
                  <c:v>13.7254</c:v>
                </c:pt>
                <c:pt idx="20">
                  <c:v>13.738</c:v>
                </c:pt>
                <c:pt idx="21">
                  <c:v>13.743499999999999</c:v>
                </c:pt>
                <c:pt idx="22">
                  <c:v>13.7204</c:v>
                </c:pt>
                <c:pt idx="23">
                  <c:v>13.749700000000001</c:v>
                </c:pt>
                <c:pt idx="24">
                  <c:v>13.6958</c:v>
                </c:pt>
                <c:pt idx="25">
                  <c:v>13.7492</c:v>
                </c:pt>
                <c:pt idx="26">
                  <c:v>13.738</c:v>
                </c:pt>
                <c:pt idx="27">
                  <c:v>13.745100000000001</c:v>
                </c:pt>
                <c:pt idx="28">
                  <c:v>13.696199999999999</c:v>
                </c:pt>
                <c:pt idx="29">
                  <c:v>13.7216</c:v>
                </c:pt>
                <c:pt idx="30">
                  <c:v>13.6172</c:v>
                </c:pt>
                <c:pt idx="31">
                  <c:v>13.452999999999999</c:v>
                </c:pt>
                <c:pt idx="32">
                  <c:v>13.306100000000001</c:v>
                </c:pt>
                <c:pt idx="33">
                  <c:v>13.313599999999999</c:v>
                </c:pt>
                <c:pt idx="34">
                  <c:v>13.32</c:v>
                </c:pt>
                <c:pt idx="35">
                  <c:v>13.289</c:v>
                </c:pt>
                <c:pt idx="36">
                  <c:v>13.305899999999999</c:v>
                </c:pt>
                <c:pt idx="37">
                  <c:v>13.231400000000001</c:v>
                </c:pt>
                <c:pt idx="38">
                  <c:v>13.2797</c:v>
                </c:pt>
                <c:pt idx="39">
                  <c:v>13.3216</c:v>
                </c:pt>
                <c:pt idx="40">
                  <c:v>13.2475</c:v>
                </c:pt>
                <c:pt idx="41">
                  <c:v>13.2621</c:v>
                </c:pt>
                <c:pt idx="42">
                  <c:v>13.440300000000001</c:v>
                </c:pt>
                <c:pt idx="43">
                  <c:v>13.5481</c:v>
                </c:pt>
                <c:pt idx="44">
                  <c:v>13.5023</c:v>
                </c:pt>
                <c:pt idx="45">
                  <c:v>13.53</c:v>
                </c:pt>
                <c:pt idx="46">
                  <c:v>13.3863</c:v>
                </c:pt>
                <c:pt idx="47">
                  <c:v>13.3491</c:v>
                </c:pt>
                <c:pt idx="48">
                  <c:v>13.33</c:v>
                </c:pt>
                <c:pt idx="49">
                  <c:v>13.2912</c:v>
                </c:pt>
                <c:pt idx="50">
                  <c:v>13.319000000000001</c:v>
                </c:pt>
                <c:pt idx="51">
                  <c:v>13.3102</c:v>
                </c:pt>
                <c:pt idx="52">
                  <c:v>13.326599999999999</c:v>
                </c:pt>
                <c:pt idx="53">
                  <c:v>13.289</c:v>
                </c:pt>
                <c:pt idx="54">
                  <c:v>13.2319</c:v>
                </c:pt>
                <c:pt idx="55">
                  <c:v>13.231400000000001</c:v>
                </c:pt>
                <c:pt idx="56">
                  <c:v>13.132</c:v>
                </c:pt>
                <c:pt idx="57">
                  <c:v>13.138999999999999</c:v>
                </c:pt>
                <c:pt idx="58">
                  <c:v>13.202500000000001</c:v>
                </c:pt>
                <c:pt idx="59">
                  <c:v>13.170999999999999</c:v>
                </c:pt>
              </c:numCache>
            </c:numRef>
          </c:val>
          <c:smooth val="0"/>
          <c:extLst>
            <c:ext xmlns:c16="http://schemas.microsoft.com/office/drawing/2014/chart" uri="{C3380CC4-5D6E-409C-BE32-E72D297353CC}">
              <c16:uniqueId val="{00000000-AA45-4BE7-85C3-435C2862374B}"/>
            </c:ext>
          </c:extLst>
        </c:ser>
        <c:ser>
          <c:idx val="1"/>
          <c:order val="1"/>
          <c:tx>
            <c:strRef>
              <c:f>'3.2 Temperature Sensors'!$H$86</c:f>
              <c:strCache>
                <c:ptCount val="1"/>
                <c:pt idx="0">
                  <c:v>FLUKE</c:v>
                </c:pt>
              </c:strCache>
            </c:strRef>
          </c:tx>
          <c:marker>
            <c:symbol val="none"/>
          </c:marker>
          <c:cat>
            <c:strRef>
              <c:f>'3.2 Temperature Sensors'!$F$86:$F$146</c:f>
              <c:strCache>
                <c:ptCount val="61"/>
                <c:pt idx="0">
                  <c:v>Time</c:v>
                </c:pt>
                <c:pt idx="1">
                  <c:v>7:04:03 PM</c:v>
                </c:pt>
                <c:pt idx="2">
                  <c:v>7:04:13 PM</c:v>
                </c:pt>
                <c:pt idx="3">
                  <c:v>7:04:23 PM</c:v>
                </c:pt>
                <c:pt idx="4">
                  <c:v>7:04:33 PM</c:v>
                </c:pt>
                <c:pt idx="5">
                  <c:v>7:04:43 PM</c:v>
                </c:pt>
                <c:pt idx="6">
                  <c:v>7:04:53 PM</c:v>
                </c:pt>
                <c:pt idx="7">
                  <c:v>7:05:03 PM</c:v>
                </c:pt>
                <c:pt idx="8">
                  <c:v>7:05:13 PM</c:v>
                </c:pt>
                <c:pt idx="9">
                  <c:v>7:05:23 PM</c:v>
                </c:pt>
                <c:pt idx="10">
                  <c:v>7:05:33 PM</c:v>
                </c:pt>
                <c:pt idx="11">
                  <c:v>7:05:43 PM</c:v>
                </c:pt>
                <c:pt idx="12">
                  <c:v>7:05:53 PM</c:v>
                </c:pt>
                <c:pt idx="13">
                  <c:v>7:06:03 PM</c:v>
                </c:pt>
                <c:pt idx="14">
                  <c:v>7:06:13 PM</c:v>
                </c:pt>
                <c:pt idx="15">
                  <c:v>7:06:23 PM</c:v>
                </c:pt>
                <c:pt idx="16">
                  <c:v>7:06:33 PM</c:v>
                </c:pt>
                <c:pt idx="17">
                  <c:v>7:06:43 PM</c:v>
                </c:pt>
                <c:pt idx="18">
                  <c:v>7:06:53 PM</c:v>
                </c:pt>
                <c:pt idx="19">
                  <c:v>7:07:03 PM</c:v>
                </c:pt>
                <c:pt idx="20">
                  <c:v>7:07:13 PM</c:v>
                </c:pt>
                <c:pt idx="21">
                  <c:v>7:07:23 PM</c:v>
                </c:pt>
                <c:pt idx="22">
                  <c:v>7:07:33 PM</c:v>
                </c:pt>
                <c:pt idx="23">
                  <c:v>7:07:43 PM</c:v>
                </c:pt>
                <c:pt idx="24">
                  <c:v>7:07:53 PM</c:v>
                </c:pt>
                <c:pt idx="25">
                  <c:v>7:08:03 PM</c:v>
                </c:pt>
                <c:pt idx="26">
                  <c:v>7:08:13 PM</c:v>
                </c:pt>
                <c:pt idx="27">
                  <c:v>7:08:23 PM</c:v>
                </c:pt>
                <c:pt idx="28">
                  <c:v>7:08:33 PM</c:v>
                </c:pt>
                <c:pt idx="29">
                  <c:v>7:08:43 PM</c:v>
                </c:pt>
                <c:pt idx="30">
                  <c:v>7:08:53 PM</c:v>
                </c:pt>
                <c:pt idx="31">
                  <c:v>7:09:03 PM</c:v>
                </c:pt>
                <c:pt idx="32">
                  <c:v>7:09:13 PM</c:v>
                </c:pt>
                <c:pt idx="33">
                  <c:v>7:09:23 PM</c:v>
                </c:pt>
                <c:pt idx="34">
                  <c:v>7:09:33 PM</c:v>
                </c:pt>
                <c:pt idx="35">
                  <c:v>7:09:43 PM</c:v>
                </c:pt>
                <c:pt idx="36">
                  <c:v>7:09:53 PM</c:v>
                </c:pt>
                <c:pt idx="37">
                  <c:v>7:10:03 PM</c:v>
                </c:pt>
                <c:pt idx="38">
                  <c:v>7:10:13 PM</c:v>
                </c:pt>
                <c:pt idx="39">
                  <c:v>7:10:23 PM</c:v>
                </c:pt>
                <c:pt idx="40">
                  <c:v>7:10:33 PM</c:v>
                </c:pt>
                <c:pt idx="41">
                  <c:v>7:10:43 PM</c:v>
                </c:pt>
                <c:pt idx="42">
                  <c:v>7:10:53 PM</c:v>
                </c:pt>
                <c:pt idx="43">
                  <c:v>7:11:03 PM</c:v>
                </c:pt>
                <c:pt idx="44">
                  <c:v>7:11:13 PM</c:v>
                </c:pt>
                <c:pt idx="45">
                  <c:v>7:11:23 PM</c:v>
                </c:pt>
                <c:pt idx="46">
                  <c:v>7:11:33 PM</c:v>
                </c:pt>
                <c:pt idx="47">
                  <c:v>7:11:43 PM</c:v>
                </c:pt>
                <c:pt idx="48">
                  <c:v>7:11:53 PM</c:v>
                </c:pt>
                <c:pt idx="49">
                  <c:v>7:12:03 PM</c:v>
                </c:pt>
                <c:pt idx="50">
                  <c:v>7:12:13 PM</c:v>
                </c:pt>
                <c:pt idx="51">
                  <c:v>7:12:23 PM</c:v>
                </c:pt>
                <c:pt idx="52">
                  <c:v>7:12:33 PM</c:v>
                </c:pt>
                <c:pt idx="53">
                  <c:v>7:12:43 PM</c:v>
                </c:pt>
                <c:pt idx="54">
                  <c:v>7:09:53 PM</c:v>
                </c:pt>
                <c:pt idx="55">
                  <c:v>7:10:03 PM</c:v>
                </c:pt>
                <c:pt idx="56">
                  <c:v>7:10:13 PM</c:v>
                </c:pt>
                <c:pt idx="57">
                  <c:v>7:10:23 PM</c:v>
                </c:pt>
                <c:pt idx="58">
                  <c:v>7:10:33 PM</c:v>
                </c:pt>
                <c:pt idx="59">
                  <c:v>7:10:43 PM</c:v>
                </c:pt>
                <c:pt idx="60">
                  <c:v>7:10:53 PM</c:v>
                </c:pt>
              </c:strCache>
            </c:strRef>
          </c:cat>
          <c:val>
            <c:numRef>
              <c:f>'3.2 Temperature Sensors'!$H$87:$H$146</c:f>
              <c:numCache>
                <c:formatCode>0.000</c:formatCode>
                <c:ptCount val="60"/>
                <c:pt idx="0">
                  <c:v>13.667</c:v>
                </c:pt>
                <c:pt idx="1">
                  <c:v>13.644</c:v>
                </c:pt>
                <c:pt idx="2">
                  <c:v>13.78</c:v>
                </c:pt>
                <c:pt idx="3">
                  <c:v>14.039</c:v>
                </c:pt>
                <c:pt idx="4">
                  <c:v>14.321999999999999</c:v>
                </c:pt>
                <c:pt idx="5">
                  <c:v>14.528</c:v>
                </c:pt>
                <c:pt idx="6">
                  <c:v>14.513</c:v>
                </c:pt>
                <c:pt idx="7">
                  <c:v>14.281000000000001</c:v>
                </c:pt>
                <c:pt idx="8">
                  <c:v>14.074</c:v>
                </c:pt>
                <c:pt idx="9">
                  <c:v>13.882999999999999</c:v>
                </c:pt>
                <c:pt idx="10">
                  <c:v>13.741</c:v>
                </c:pt>
                <c:pt idx="11">
                  <c:v>13.638</c:v>
                </c:pt>
                <c:pt idx="12">
                  <c:v>13.61</c:v>
                </c:pt>
                <c:pt idx="13">
                  <c:v>13.553000000000001</c:v>
                </c:pt>
                <c:pt idx="14">
                  <c:v>13.535</c:v>
                </c:pt>
                <c:pt idx="15">
                  <c:v>13.497999999999999</c:v>
                </c:pt>
                <c:pt idx="16">
                  <c:v>13.473000000000001</c:v>
                </c:pt>
                <c:pt idx="17">
                  <c:v>13.413</c:v>
                </c:pt>
                <c:pt idx="18">
                  <c:v>13.653</c:v>
                </c:pt>
                <c:pt idx="19">
                  <c:v>13.715999999999999</c:v>
                </c:pt>
                <c:pt idx="20">
                  <c:v>13.701000000000001</c:v>
                </c:pt>
                <c:pt idx="21">
                  <c:v>13.712999999999999</c:v>
                </c:pt>
                <c:pt idx="22">
                  <c:v>13.725</c:v>
                </c:pt>
                <c:pt idx="23">
                  <c:v>13.715999999999999</c:v>
                </c:pt>
                <c:pt idx="24">
                  <c:v>13.733000000000001</c:v>
                </c:pt>
                <c:pt idx="25">
                  <c:v>13.718999999999999</c:v>
                </c:pt>
                <c:pt idx="26">
                  <c:v>13.74</c:v>
                </c:pt>
                <c:pt idx="27">
                  <c:v>13.715999999999999</c:v>
                </c:pt>
                <c:pt idx="28">
                  <c:v>13.678000000000001</c:v>
                </c:pt>
                <c:pt idx="29">
                  <c:v>13.707000000000001</c:v>
                </c:pt>
                <c:pt idx="30">
                  <c:v>13.651</c:v>
                </c:pt>
                <c:pt idx="31">
                  <c:v>13.413</c:v>
                </c:pt>
                <c:pt idx="32">
                  <c:v>13.343999999999999</c:v>
                </c:pt>
                <c:pt idx="33">
                  <c:v>13.326000000000001</c:v>
                </c:pt>
                <c:pt idx="34">
                  <c:v>13.343</c:v>
                </c:pt>
                <c:pt idx="35">
                  <c:v>13.282999999999999</c:v>
                </c:pt>
                <c:pt idx="36">
                  <c:v>13.265000000000001</c:v>
                </c:pt>
                <c:pt idx="37">
                  <c:v>13.266</c:v>
                </c:pt>
                <c:pt idx="38">
                  <c:v>13.288</c:v>
                </c:pt>
                <c:pt idx="39">
                  <c:v>13.305</c:v>
                </c:pt>
                <c:pt idx="40">
                  <c:v>13.250999999999999</c:v>
                </c:pt>
                <c:pt idx="41">
                  <c:v>13.228</c:v>
                </c:pt>
                <c:pt idx="42">
                  <c:v>13.428000000000001</c:v>
                </c:pt>
                <c:pt idx="43">
                  <c:v>13.510999999999999</c:v>
                </c:pt>
                <c:pt idx="44">
                  <c:v>13.516999999999999</c:v>
                </c:pt>
                <c:pt idx="45">
                  <c:v>13.502000000000001</c:v>
                </c:pt>
                <c:pt idx="46">
                  <c:v>13.402000000000001</c:v>
                </c:pt>
                <c:pt idx="47">
                  <c:v>13.382000000000001</c:v>
                </c:pt>
                <c:pt idx="48">
                  <c:v>13.364000000000001</c:v>
                </c:pt>
                <c:pt idx="49">
                  <c:v>13.326000000000001</c:v>
                </c:pt>
                <c:pt idx="50">
                  <c:v>13.325000000000001</c:v>
                </c:pt>
                <c:pt idx="51">
                  <c:v>13.303000000000001</c:v>
                </c:pt>
                <c:pt idx="52">
                  <c:v>13.293000000000001</c:v>
                </c:pt>
                <c:pt idx="53">
                  <c:v>13.294</c:v>
                </c:pt>
                <c:pt idx="54">
                  <c:v>13.260000000000002</c:v>
                </c:pt>
                <c:pt idx="55">
                  <c:v>13.266</c:v>
                </c:pt>
                <c:pt idx="56">
                  <c:v>13.145000000000001</c:v>
                </c:pt>
                <c:pt idx="57">
                  <c:v>13.146000000000001</c:v>
                </c:pt>
                <c:pt idx="58">
                  <c:v>13.168000000000001</c:v>
                </c:pt>
                <c:pt idx="59">
                  <c:v>13.185</c:v>
                </c:pt>
              </c:numCache>
            </c:numRef>
          </c:val>
          <c:smooth val="0"/>
          <c:extLst>
            <c:ext xmlns:c16="http://schemas.microsoft.com/office/drawing/2014/chart" uri="{C3380CC4-5D6E-409C-BE32-E72D297353CC}">
              <c16:uniqueId val="{00000001-AA45-4BE7-85C3-435C2862374B}"/>
            </c:ext>
          </c:extLst>
        </c:ser>
        <c:dLbls>
          <c:showLegendKey val="0"/>
          <c:showVal val="0"/>
          <c:showCatName val="0"/>
          <c:showSerName val="0"/>
          <c:showPercent val="0"/>
          <c:showBubbleSize val="0"/>
        </c:dLbls>
        <c:smooth val="0"/>
        <c:axId val="2030712112"/>
        <c:axId val="2030716464"/>
      </c:lineChart>
      <c:catAx>
        <c:axId val="2030712112"/>
        <c:scaling>
          <c:orientation val="minMax"/>
        </c:scaling>
        <c:delete val="0"/>
        <c:axPos val="b"/>
        <c:numFmt formatCode="General" sourceLinked="0"/>
        <c:majorTickMark val="out"/>
        <c:minorTickMark val="none"/>
        <c:tickLblPos val="nextTo"/>
        <c:crossAx val="2030716464"/>
        <c:crosses val="autoZero"/>
        <c:auto val="1"/>
        <c:lblAlgn val="ctr"/>
        <c:lblOffset val="100"/>
        <c:noMultiLvlLbl val="0"/>
      </c:catAx>
      <c:valAx>
        <c:axId val="2030716464"/>
        <c:scaling>
          <c:orientation val="minMax"/>
        </c:scaling>
        <c:delete val="0"/>
        <c:axPos val="l"/>
        <c:majorGridlines/>
        <c:numFmt formatCode="0.000" sourceLinked="1"/>
        <c:majorTickMark val="out"/>
        <c:minorTickMark val="none"/>
        <c:tickLblPos val="nextTo"/>
        <c:crossAx val="2030712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SG"/>
              <a:t>Total Building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'4. Energy Consumption'!$B$6:$B$17</c:f>
              <c:numCache>
                <c:formatCode>#,##0</c:formatCode>
                <c:ptCount val="12"/>
                <c:pt idx="0">
                  <c:v>1428556</c:v>
                </c:pt>
              </c:numCache>
            </c:numRef>
          </c:val>
          <c:smooth val="0"/>
          <c:extLst>
            <c:ext xmlns:c16="http://schemas.microsoft.com/office/drawing/2014/chart" uri="{C3380CC4-5D6E-409C-BE32-E72D297353CC}">
              <c16:uniqueId val="{00000000-FF10-4B22-AA0F-7F14D6651CC0}"/>
            </c:ext>
          </c:extLst>
        </c:ser>
        <c:ser>
          <c:idx val="1"/>
          <c:order val="1"/>
          <c:tx>
            <c:v>2nd year</c:v>
          </c:tx>
          <c:spPr>
            <a:ln w="28575" cap="rnd">
              <a:solidFill>
                <a:schemeClr val="accent6">
                  <a:lumMod val="60000"/>
                  <a:lumOff val="40000"/>
                </a:schemeClr>
              </a:solidFill>
              <a:round/>
            </a:ln>
            <a:effectLst/>
          </c:spPr>
          <c:marker>
            <c:symbol val="none"/>
          </c:marker>
          <c:val>
            <c:numRef>
              <c:f>'4. Energy Consumption'!$B$23:$B$34</c:f>
              <c:numCache>
                <c:formatCode>#,##0</c:formatCode>
                <c:ptCount val="12"/>
                <c:pt idx="0">
                  <c:v>1356746</c:v>
                </c:pt>
              </c:numCache>
            </c:numRef>
          </c:val>
          <c:smooth val="0"/>
          <c:extLst>
            <c:ext xmlns:c16="http://schemas.microsoft.com/office/drawing/2014/chart" uri="{C3380CC4-5D6E-409C-BE32-E72D297353CC}">
              <c16:uniqueId val="{00000001-FF10-4B22-AA0F-7F14D6651CC0}"/>
            </c:ext>
          </c:extLst>
        </c:ser>
        <c:ser>
          <c:idx val="2"/>
          <c:order val="2"/>
          <c:tx>
            <c:v>3rd year</c:v>
          </c:tx>
          <c:spPr>
            <a:ln w="28575" cap="rnd">
              <a:solidFill>
                <a:schemeClr val="tx2">
                  <a:lumMod val="60000"/>
                  <a:lumOff val="40000"/>
                </a:schemeClr>
              </a:solidFill>
              <a:round/>
            </a:ln>
            <a:effectLst/>
          </c:spPr>
          <c:marker>
            <c:symbol val="none"/>
          </c:marker>
          <c:val>
            <c:numRef>
              <c:f>'4. Energy Consumption'!$B$41:$B$52</c:f>
              <c:numCache>
                <c:formatCode>#,##0</c:formatCode>
                <c:ptCount val="12"/>
                <c:pt idx="0">
                  <c:v>1273303</c:v>
                </c:pt>
              </c:numCache>
            </c:numRef>
          </c:val>
          <c:smooth val="0"/>
          <c:extLst>
            <c:ext xmlns:c16="http://schemas.microsoft.com/office/drawing/2014/chart" uri="{C3380CC4-5D6E-409C-BE32-E72D297353CC}">
              <c16:uniqueId val="{00000002-FF10-4B22-AA0F-7F14D6651CC0}"/>
            </c:ext>
          </c:extLst>
        </c:ser>
        <c:dLbls>
          <c:showLegendKey val="0"/>
          <c:showVal val="0"/>
          <c:showCatName val="0"/>
          <c:showSerName val="0"/>
          <c:showPercent val="0"/>
          <c:showBubbleSize val="0"/>
        </c:dLbls>
        <c:smooth val="0"/>
        <c:axId val="202672496"/>
        <c:axId val="202673056"/>
      </c:lineChart>
      <c:catAx>
        <c:axId val="20267249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73056"/>
        <c:crosses val="autoZero"/>
        <c:auto val="1"/>
        <c:lblAlgn val="ctr"/>
        <c:lblOffset val="100"/>
        <c:noMultiLvlLbl val="0"/>
      </c:catAx>
      <c:valAx>
        <c:axId val="202673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7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SG" b="1"/>
              <a:t>Landlord</a:t>
            </a:r>
            <a:r>
              <a:rPr lang="en-SG" b="1" baseline="0"/>
              <a:t> Consumption</a:t>
            </a:r>
            <a:endParaRPr lang="en-SG" b="1"/>
          </a:p>
        </c:rich>
      </c:tx>
      <c:overlay val="0"/>
      <c:spPr>
        <a:noFill/>
        <a:ln>
          <a:noFill/>
        </a:ln>
        <a:effectLst/>
      </c:sp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'4. Energy Consumption'!$D$6:$D$17</c:f>
              <c:numCache>
                <c:formatCode>#,##0</c:formatCode>
                <c:ptCount val="12"/>
                <c:pt idx="0">
                  <c:v>1215155</c:v>
                </c:pt>
              </c:numCache>
            </c:numRef>
          </c:val>
          <c:smooth val="0"/>
          <c:extLst>
            <c:ext xmlns:c16="http://schemas.microsoft.com/office/drawing/2014/chart" uri="{C3380CC4-5D6E-409C-BE32-E72D297353CC}">
              <c16:uniqueId val="{00000000-B8B5-4441-A041-183F9B8B03EC}"/>
            </c:ext>
          </c:extLst>
        </c:ser>
        <c:ser>
          <c:idx val="1"/>
          <c:order val="1"/>
          <c:tx>
            <c:v>2nd year</c:v>
          </c:tx>
          <c:spPr>
            <a:ln w="28575" cap="rnd">
              <a:solidFill>
                <a:schemeClr val="accent6">
                  <a:lumMod val="60000"/>
                  <a:lumOff val="40000"/>
                </a:schemeClr>
              </a:solidFill>
              <a:round/>
            </a:ln>
            <a:effectLst/>
          </c:spPr>
          <c:marker>
            <c:symbol val="none"/>
          </c:marker>
          <c:val>
            <c:numRef>
              <c:f>'4. Energy Consumption'!$D$23:$D$34</c:f>
              <c:numCache>
                <c:formatCode>#,##0</c:formatCode>
                <c:ptCount val="12"/>
                <c:pt idx="0">
                  <c:v>1086802</c:v>
                </c:pt>
              </c:numCache>
            </c:numRef>
          </c:val>
          <c:smooth val="0"/>
          <c:extLst>
            <c:ext xmlns:c16="http://schemas.microsoft.com/office/drawing/2014/chart" uri="{C3380CC4-5D6E-409C-BE32-E72D297353CC}">
              <c16:uniqueId val="{00000001-B8B5-4441-A041-183F9B8B03EC}"/>
            </c:ext>
          </c:extLst>
        </c:ser>
        <c:ser>
          <c:idx val="2"/>
          <c:order val="2"/>
          <c:tx>
            <c:v>3rd year</c:v>
          </c:tx>
          <c:spPr>
            <a:ln w="28575" cap="rnd">
              <a:solidFill>
                <a:schemeClr val="tx2">
                  <a:lumMod val="60000"/>
                  <a:lumOff val="40000"/>
                </a:schemeClr>
              </a:solidFill>
              <a:round/>
            </a:ln>
            <a:effectLst/>
          </c:spPr>
          <c:marker>
            <c:symbol val="none"/>
          </c:marker>
          <c:val>
            <c:numRef>
              <c:f>'4. Energy Consumption'!$D$41:$D$52</c:f>
              <c:numCache>
                <c:formatCode>#,##0</c:formatCode>
                <c:ptCount val="12"/>
                <c:pt idx="0">
                  <c:v>1082254</c:v>
                </c:pt>
              </c:numCache>
            </c:numRef>
          </c:val>
          <c:smooth val="0"/>
          <c:extLst>
            <c:ext xmlns:c16="http://schemas.microsoft.com/office/drawing/2014/chart" uri="{C3380CC4-5D6E-409C-BE32-E72D297353CC}">
              <c16:uniqueId val="{00000002-B8B5-4441-A041-183F9B8B03EC}"/>
            </c:ext>
          </c:extLst>
        </c:ser>
        <c:dLbls>
          <c:showLegendKey val="0"/>
          <c:showVal val="0"/>
          <c:showCatName val="0"/>
          <c:showSerName val="0"/>
          <c:showPercent val="0"/>
          <c:showBubbleSize val="0"/>
        </c:dLbls>
        <c:smooth val="0"/>
        <c:axId val="202867680"/>
        <c:axId val="202868240"/>
      </c:lineChart>
      <c:catAx>
        <c:axId val="202867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68240"/>
        <c:crosses val="autoZero"/>
        <c:auto val="1"/>
        <c:lblAlgn val="ctr"/>
        <c:lblOffset val="100"/>
        <c:noMultiLvlLbl val="0"/>
      </c:catAx>
      <c:valAx>
        <c:axId val="202868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67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SG" b="1"/>
              <a:t>Total Building Consumption</a:t>
            </a:r>
          </a:p>
        </c:rich>
      </c:tx>
      <c:overlay val="0"/>
      <c:spPr>
        <a:noFill/>
        <a:ln>
          <a:noFill/>
        </a:ln>
        <a:effectLst/>
      </c:sp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'5. Water Consumption'!$B$6:$B$17</c:f>
              <c:numCache>
                <c:formatCode>#,##0.0</c:formatCode>
                <c:ptCount val="12"/>
                <c:pt idx="0">
                  <c:v>12256.1</c:v>
                </c:pt>
              </c:numCache>
            </c:numRef>
          </c:val>
          <c:smooth val="0"/>
          <c:extLst>
            <c:ext xmlns:c16="http://schemas.microsoft.com/office/drawing/2014/chart" uri="{C3380CC4-5D6E-409C-BE32-E72D297353CC}">
              <c16:uniqueId val="{00000000-BCCF-4A9D-A6B9-95B39364E0D5}"/>
            </c:ext>
          </c:extLst>
        </c:ser>
        <c:ser>
          <c:idx val="1"/>
          <c:order val="1"/>
          <c:tx>
            <c:v>2nd year</c:v>
          </c:tx>
          <c:spPr>
            <a:ln w="28575" cap="rnd">
              <a:solidFill>
                <a:schemeClr val="accent6">
                  <a:lumMod val="60000"/>
                  <a:lumOff val="40000"/>
                </a:schemeClr>
              </a:solidFill>
              <a:round/>
            </a:ln>
            <a:effectLst/>
          </c:spPr>
          <c:marker>
            <c:symbol val="none"/>
          </c:marker>
          <c:val>
            <c:numRef>
              <c:f>'5. Water Consumption'!$B$23:$B$34</c:f>
              <c:numCache>
                <c:formatCode>#,##0.0</c:formatCode>
                <c:ptCount val="12"/>
                <c:pt idx="0">
                  <c:v>11682.2</c:v>
                </c:pt>
              </c:numCache>
            </c:numRef>
          </c:val>
          <c:smooth val="0"/>
          <c:extLst>
            <c:ext xmlns:c16="http://schemas.microsoft.com/office/drawing/2014/chart" uri="{C3380CC4-5D6E-409C-BE32-E72D297353CC}">
              <c16:uniqueId val="{00000001-BCCF-4A9D-A6B9-95B39364E0D5}"/>
            </c:ext>
          </c:extLst>
        </c:ser>
        <c:ser>
          <c:idx val="2"/>
          <c:order val="2"/>
          <c:tx>
            <c:v>3rd year</c:v>
          </c:tx>
          <c:spPr>
            <a:ln w="28575" cap="rnd">
              <a:solidFill>
                <a:schemeClr val="tx2">
                  <a:lumMod val="60000"/>
                  <a:lumOff val="40000"/>
                </a:schemeClr>
              </a:solidFill>
              <a:round/>
            </a:ln>
            <a:effectLst/>
          </c:spPr>
          <c:marker>
            <c:symbol val="none"/>
          </c:marker>
          <c:val>
            <c:numRef>
              <c:f>'5. Water Consumption'!$B$41:$B$52</c:f>
              <c:numCache>
                <c:formatCode>#,##0.0</c:formatCode>
                <c:ptCount val="12"/>
                <c:pt idx="0">
                  <c:v>11288.1</c:v>
                </c:pt>
              </c:numCache>
            </c:numRef>
          </c:val>
          <c:smooth val="0"/>
          <c:extLst>
            <c:ext xmlns:c16="http://schemas.microsoft.com/office/drawing/2014/chart" uri="{C3380CC4-5D6E-409C-BE32-E72D297353CC}">
              <c16:uniqueId val="{00000002-BCCF-4A9D-A6B9-95B39364E0D5}"/>
            </c:ext>
          </c:extLst>
        </c:ser>
        <c:dLbls>
          <c:showLegendKey val="0"/>
          <c:showVal val="0"/>
          <c:showCatName val="0"/>
          <c:showSerName val="0"/>
          <c:showPercent val="0"/>
          <c:showBubbleSize val="0"/>
        </c:dLbls>
        <c:smooth val="0"/>
        <c:axId val="202871600"/>
        <c:axId val="202872160"/>
      </c:lineChart>
      <c:catAx>
        <c:axId val="2028716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72160"/>
        <c:crosses val="autoZero"/>
        <c:auto val="1"/>
        <c:lblAlgn val="ctr"/>
        <c:lblOffset val="100"/>
        <c:noMultiLvlLbl val="0"/>
      </c:catAx>
      <c:valAx>
        <c:axId val="202872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71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SG" b="1"/>
              <a:t>Landlord</a:t>
            </a:r>
            <a:r>
              <a:rPr lang="en-SG" b="1" baseline="0"/>
              <a:t> Consumption</a:t>
            </a:r>
            <a:endParaRPr lang="en-SG" b="1"/>
          </a:p>
        </c:rich>
      </c:tx>
      <c:overlay val="0"/>
      <c:spPr>
        <a:noFill/>
        <a:ln>
          <a:noFill/>
        </a:ln>
        <a:effectLst/>
      </c:sp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'5. Water Consumption'!$D$6:$D$17</c:f>
              <c:numCache>
                <c:formatCode>#,##0.0</c:formatCode>
                <c:ptCount val="12"/>
                <c:pt idx="0">
                  <c:v>11880.1</c:v>
                </c:pt>
              </c:numCache>
            </c:numRef>
          </c:val>
          <c:smooth val="0"/>
          <c:extLst>
            <c:ext xmlns:c16="http://schemas.microsoft.com/office/drawing/2014/chart" uri="{C3380CC4-5D6E-409C-BE32-E72D297353CC}">
              <c16:uniqueId val="{00000000-4E45-45F7-BBE4-751A91F46DBA}"/>
            </c:ext>
          </c:extLst>
        </c:ser>
        <c:ser>
          <c:idx val="1"/>
          <c:order val="1"/>
          <c:tx>
            <c:v>2nd year</c:v>
          </c:tx>
          <c:spPr>
            <a:ln w="28575" cap="rnd">
              <a:solidFill>
                <a:schemeClr val="accent6">
                  <a:lumMod val="60000"/>
                  <a:lumOff val="40000"/>
                </a:schemeClr>
              </a:solidFill>
              <a:round/>
            </a:ln>
            <a:effectLst/>
          </c:spPr>
          <c:marker>
            <c:symbol val="none"/>
          </c:marker>
          <c:val>
            <c:numRef>
              <c:f>'5. Water Consumption'!$D$23:$D$34</c:f>
              <c:numCache>
                <c:formatCode>#,##0.0</c:formatCode>
                <c:ptCount val="12"/>
                <c:pt idx="0">
                  <c:v>11079.2</c:v>
                </c:pt>
              </c:numCache>
            </c:numRef>
          </c:val>
          <c:smooth val="0"/>
          <c:extLst>
            <c:ext xmlns:c16="http://schemas.microsoft.com/office/drawing/2014/chart" uri="{C3380CC4-5D6E-409C-BE32-E72D297353CC}">
              <c16:uniqueId val="{00000001-4E45-45F7-BBE4-751A91F46DBA}"/>
            </c:ext>
          </c:extLst>
        </c:ser>
        <c:ser>
          <c:idx val="2"/>
          <c:order val="2"/>
          <c:tx>
            <c:v>3rd year</c:v>
          </c:tx>
          <c:spPr>
            <a:ln w="28575" cap="rnd">
              <a:solidFill>
                <a:schemeClr val="tx2">
                  <a:lumMod val="60000"/>
                  <a:lumOff val="40000"/>
                </a:schemeClr>
              </a:solidFill>
              <a:round/>
            </a:ln>
            <a:effectLst/>
          </c:spPr>
          <c:marker>
            <c:symbol val="none"/>
          </c:marker>
          <c:val>
            <c:numRef>
              <c:f>'5. Water Consumption'!$D$41:$D$52</c:f>
              <c:numCache>
                <c:formatCode>#,##0.0</c:formatCode>
                <c:ptCount val="12"/>
                <c:pt idx="0">
                  <c:v>9977.1</c:v>
                </c:pt>
              </c:numCache>
            </c:numRef>
          </c:val>
          <c:smooth val="0"/>
          <c:extLst>
            <c:ext xmlns:c16="http://schemas.microsoft.com/office/drawing/2014/chart" uri="{C3380CC4-5D6E-409C-BE32-E72D297353CC}">
              <c16:uniqueId val="{00000002-4E45-45F7-BBE4-751A91F46DBA}"/>
            </c:ext>
          </c:extLst>
        </c:ser>
        <c:dLbls>
          <c:showLegendKey val="0"/>
          <c:showVal val="0"/>
          <c:showCatName val="0"/>
          <c:showSerName val="0"/>
          <c:showPercent val="0"/>
          <c:showBubbleSize val="0"/>
        </c:dLbls>
        <c:smooth val="0"/>
        <c:axId val="203188992"/>
        <c:axId val="203189552"/>
      </c:lineChart>
      <c:catAx>
        <c:axId val="203188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189552"/>
        <c:crosses val="autoZero"/>
        <c:auto val="1"/>
        <c:lblAlgn val="ctr"/>
        <c:lblOffset val="100"/>
        <c:noMultiLvlLbl val="0"/>
      </c:catAx>
      <c:valAx>
        <c:axId val="203189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188992"/>
        <c:crosses val="autoZero"/>
        <c:crossBetween val="between"/>
      </c:valAx>
      <c:spPr>
        <a:noFill/>
        <a:ln>
          <a:noFill/>
        </a:ln>
        <a:effectLst/>
      </c:spPr>
    </c:plotArea>
    <c:legend>
      <c:legendPos val="b"/>
      <c:overlay val="0"/>
      <c:spPr>
        <a:noFill/>
        <a:ln>
          <a:solidFill>
            <a:schemeClr val="accent3">
              <a:lumMod val="60000"/>
              <a:lumOff val="4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SG" b="1"/>
              <a:t>Landlord</a:t>
            </a:r>
            <a:r>
              <a:rPr lang="en-SG" b="1" baseline="0"/>
              <a:t> Consumption</a:t>
            </a:r>
            <a:endParaRPr lang="en-SG" b="1"/>
          </a:p>
        </c:rich>
      </c:tx>
      <c:overlay val="0"/>
      <c:spPr>
        <a:noFill/>
        <a:ln>
          <a:noFill/>
        </a:ln>
        <a:effectLst/>
      </c:sp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'4. EUI'!$D$6:$D$17</c:f>
              <c:numCache>
                <c:formatCode>#,##0</c:formatCode>
                <c:ptCount val="12"/>
                <c:pt idx="0">
                  <c:v>1215155</c:v>
                </c:pt>
              </c:numCache>
            </c:numRef>
          </c:val>
          <c:smooth val="0"/>
          <c:extLst>
            <c:ext xmlns:c16="http://schemas.microsoft.com/office/drawing/2014/chart" uri="{C3380CC4-5D6E-409C-BE32-E72D297353CC}">
              <c16:uniqueId val="{00000000-7386-405F-B509-35B0733DA7E1}"/>
            </c:ext>
          </c:extLst>
        </c:ser>
        <c:ser>
          <c:idx val="1"/>
          <c:order val="1"/>
          <c:tx>
            <c:v>2nd year</c:v>
          </c:tx>
          <c:spPr>
            <a:ln w="28575" cap="rnd">
              <a:solidFill>
                <a:schemeClr val="accent6">
                  <a:lumMod val="60000"/>
                  <a:lumOff val="40000"/>
                </a:schemeClr>
              </a:solidFill>
              <a:round/>
            </a:ln>
            <a:effectLst/>
          </c:spPr>
          <c:marker>
            <c:symbol val="none"/>
          </c:marker>
          <c:val>
            <c:numRef>
              <c:f>'4. EUI'!$D$23:$D$34</c:f>
              <c:numCache>
                <c:formatCode>#,##0</c:formatCode>
                <c:ptCount val="12"/>
                <c:pt idx="0">
                  <c:v>1086802</c:v>
                </c:pt>
              </c:numCache>
            </c:numRef>
          </c:val>
          <c:smooth val="0"/>
          <c:extLst>
            <c:ext xmlns:c16="http://schemas.microsoft.com/office/drawing/2014/chart" uri="{C3380CC4-5D6E-409C-BE32-E72D297353CC}">
              <c16:uniqueId val="{00000001-7386-405F-B509-35B0733DA7E1}"/>
            </c:ext>
          </c:extLst>
        </c:ser>
        <c:ser>
          <c:idx val="2"/>
          <c:order val="2"/>
          <c:tx>
            <c:v>3rd year</c:v>
          </c:tx>
          <c:spPr>
            <a:ln w="28575" cap="rnd">
              <a:solidFill>
                <a:schemeClr val="tx2">
                  <a:lumMod val="60000"/>
                  <a:lumOff val="40000"/>
                </a:schemeClr>
              </a:solidFill>
              <a:round/>
            </a:ln>
            <a:effectLst/>
          </c:spPr>
          <c:marker>
            <c:symbol val="none"/>
          </c:marker>
          <c:val>
            <c:numRef>
              <c:f>'4. EUI'!$D$41:$D$52</c:f>
              <c:numCache>
                <c:formatCode>#,##0</c:formatCode>
                <c:ptCount val="12"/>
                <c:pt idx="0">
                  <c:v>1082254</c:v>
                </c:pt>
              </c:numCache>
            </c:numRef>
          </c:val>
          <c:smooth val="0"/>
          <c:extLst>
            <c:ext xmlns:c16="http://schemas.microsoft.com/office/drawing/2014/chart" uri="{C3380CC4-5D6E-409C-BE32-E72D297353CC}">
              <c16:uniqueId val="{00000002-7386-405F-B509-35B0733DA7E1}"/>
            </c:ext>
          </c:extLst>
        </c:ser>
        <c:dLbls>
          <c:showLegendKey val="0"/>
          <c:showVal val="0"/>
          <c:showCatName val="0"/>
          <c:showSerName val="0"/>
          <c:showPercent val="0"/>
          <c:showBubbleSize val="0"/>
        </c:dLbls>
        <c:smooth val="0"/>
        <c:axId val="202867680"/>
        <c:axId val="202868240"/>
      </c:lineChart>
      <c:catAx>
        <c:axId val="202867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68240"/>
        <c:crosses val="autoZero"/>
        <c:auto val="1"/>
        <c:lblAlgn val="ctr"/>
        <c:lblOffset val="100"/>
        <c:noMultiLvlLbl val="0"/>
      </c:catAx>
      <c:valAx>
        <c:axId val="202868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67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'3.2 Temperature Sensors'!$B$7</c:f>
              <c:strCache>
                <c:ptCount val="1"/>
                <c:pt idx="0">
                  <c:v>BMS</c:v>
                </c:pt>
              </c:strCache>
            </c:strRef>
          </c:tx>
          <c:marker>
            <c:symbol val="none"/>
          </c:marker>
          <c:cat>
            <c:strRef>
              <c:f>'3.2 Temperature Sensors'!$A$7:$A$67</c:f>
              <c:strCache>
                <c:ptCount val="61"/>
                <c:pt idx="0">
                  <c:v>Time</c:v>
                </c:pt>
                <c:pt idx="1">
                  <c:v>3:00:37 PM</c:v>
                </c:pt>
                <c:pt idx="2">
                  <c:v>3:00:47 PM</c:v>
                </c:pt>
                <c:pt idx="3">
                  <c:v>3:00:57 PM</c:v>
                </c:pt>
                <c:pt idx="4">
                  <c:v>3:01:07 PM</c:v>
                </c:pt>
                <c:pt idx="5">
                  <c:v>3:01:17 PM</c:v>
                </c:pt>
                <c:pt idx="6">
                  <c:v>3:01:27 PM</c:v>
                </c:pt>
                <c:pt idx="7">
                  <c:v>3:01:37 PM</c:v>
                </c:pt>
                <c:pt idx="8">
                  <c:v>3:01:47 PM</c:v>
                </c:pt>
                <c:pt idx="9">
                  <c:v>3:01:57 PM</c:v>
                </c:pt>
                <c:pt idx="10">
                  <c:v>3:02:07 PM</c:v>
                </c:pt>
                <c:pt idx="11">
                  <c:v>3:02:17 PM</c:v>
                </c:pt>
                <c:pt idx="12">
                  <c:v>3:02:27 PM</c:v>
                </c:pt>
                <c:pt idx="13">
                  <c:v>3:02:37 PM</c:v>
                </c:pt>
                <c:pt idx="14">
                  <c:v>3:02:47 PM</c:v>
                </c:pt>
                <c:pt idx="15">
                  <c:v>3:02:57 PM</c:v>
                </c:pt>
                <c:pt idx="16">
                  <c:v>3:03:07 PM</c:v>
                </c:pt>
                <c:pt idx="17">
                  <c:v>3:03:17 PM</c:v>
                </c:pt>
                <c:pt idx="18">
                  <c:v>3:03:27 PM</c:v>
                </c:pt>
                <c:pt idx="19">
                  <c:v>3:03:37 PM</c:v>
                </c:pt>
                <c:pt idx="20">
                  <c:v>3:03:47 PM</c:v>
                </c:pt>
                <c:pt idx="21">
                  <c:v>3:03:57 PM</c:v>
                </c:pt>
                <c:pt idx="22">
                  <c:v>3:04:07 PM</c:v>
                </c:pt>
                <c:pt idx="23">
                  <c:v>3:04:17 PM</c:v>
                </c:pt>
                <c:pt idx="24">
                  <c:v>3:04:27 PM</c:v>
                </c:pt>
                <c:pt idx="25">
                  <c:v>3:04:37 PM</c:v>
                </c:pt>
                <c:pt idx="26">
                  <c:v>3:04:47 PM</c:v>
                </c:pt>
                <c:pt idx="27">
                  <c:v>3:04:57 PM</c:v>
                </c:pt>
                <c:pt idx="28">
                  <c:v>3:05:07 PM</c:v>
                </c:pt>
                <c:pt idx="29">
                  <c:v>3:05:17 PM</c:v>
                </c:pt>
                <c:pt idx="30">
                  <c:v>3:05:27 PM</c:v>
                </c:pt>
                <c:pt idx="31">
                  <c:v>3:05:37 PM</c:v>
                </c:pt>
                <c:pt idx="32">
                  <c:v>3:05:47 PM</c:v>
                </c:pt>
                <c:pt idx="33">
                  <c:v>3:05:57 PM</c:v>
                </c:pt>
                <c:pt idx="34">
                  <c:v>3:06:07 PM</c:v>
                </c:pt>
                <c:pt idx="35">
                  <c:v>3:06:17 PM</c:v>
                </c:pt>
                <c:pt idx="36">
                  <c:v>3:06:27 PM</c:v>
                </c:pt>
                <c:pt idx="37">
                  <c:v>3:06:37 PM</c:v>
                </c:pt>
                <c:pt idx="38">
                  <c:v>3:06:47 PM</c:v>
                </c:pt>
                <c:pt idx="39">
                  <c:v>3:06:57 PM</c:v>
                </c:pt>
                <c:pt idx="40">
                  <c:v>3:07:07 PM</c:v>
                </c:pt>
                <c:pt idx="41">
                  <c:v>3:07:17 PM</c:v>
                </c:pt>
                <c:pt idx="42">
                  <c:v>3:07:27 PM</c:v>
                </c:pt>
                <c:pt idx="43">
                  <c:v>3:07:37 PM</c:v>
                </c:pt>
                <c:pt idx="44">
                  <c:v>3:07:47 PM</c:v>
                </c:pt>
                <c:pt idx="45">
                  <c:v>3:07:57 PM</c:v>
                </c:pt>
                <c:pt idx="46">
                  <c:v>3:08:07 PM</c:v>
                </c:pt>
                <c:pt idx="47">
                  <c:v>3:08:17 PM</c:v>
                </c:pt>
                <c:pt idx="48">
                  <c:v>3:08:27 PM</c:v>
                </c:pt>
                <c:pt idx="49">
                  <c:v>3:08:37 PM</c:v>
                </c:pt>
                <c:pt idx="50">
                  <c:v>3:08:47 PM</c:v>
                </c:pt>
                <c:pt idx="51">
                  <c:v>3:08:57 PM</c:v>
                </c:pt>
                <c:pt idx="52">
                  <c:v>3:09:07 PM</c:v>
                </c:pt>
                <c:pt idx="53">
                  <c:v>3:09:17 PM</c:v>
                </c:pt>
                <c:pt idx="54">
                  <c:v>3:09:27 PM</c:v>
                </c:pt>
                <c:pt idx="55">
                  <c:v>3:09:37 PM</c:v>
                </c:pt>
                <c:pt idx="56">
                  <c:v>3:09:47 PM</c:v>
                </c:pt>
                <c:pt idx="57">
                  <c:v>3:09:57 PM</c:v>
                </c:pt>
                <c:pt idx="58">
                  <c:v>3:10:07 PM</c:v>
                </c:pt>
                <c:pt idx="59">
                  <c:v>3:10:17 PM</c:v>
                </c:pt>
                <c:pt idx="60">
                  <c:v>3:10:27 PM</c:v>
                </c:pt>
              </c:strCache>
            </c:strRef>
          </c:cat>
          <c:val>
            <c:numRef>
              <c:f>'3.2 Temperature Sensors'!$B$8:$B$67</c:f>
              <c:numCache>
                <c:formatCode>0.000</c:formatCode>
                <c:ptCount val="60"/>
                <c:pt idx="0">
                  <c:v>7.2737999999999996</c:v>
                </c:pt>
                <c:pt idx="1">
                  <c:v>7.2569999999999997</c:v>
                </c:pt>
                <c:pt idx="2">
                  <c:v>7.2149000000000001</c:v>
                </c:pt>
                <c:pt idx="3">
                  <c:v>7.1867000000000001</c:v>
                </c:pt>
                <c:pt idx="4">
                  <c:v>7.1318999999999999</c:v>
                </c:pt>
                <c:pt idx="5">
                  <c:v>7.2541000000000002</c:v>
                </c:pt>
                <c:pt idx="6">
                  <c:v>7.2291999999999996</c:v>
                </c:pt>
                <c:pt idx="7">
                  <c:v>7.2416</c:v>
                </c:pt>
                <c:pt idx="8">
                  <c:v>7.2919999999999998</c:v>
                </c:pt>
                <c:pt idx="9">
                  <c:v>7.2396000000000003</c:v>
                </c:pt>
                <c:pt idx="10">
                  <c:v>7.2525000000000004</c:v>
                </c:pt>
                <c:pt idx="11">
                  <c:v>7.1839000000000004</c:v>
                </c:pt>
                <c:pt idx="12">
                  <c:v>7.2359</c:v>
                </c:pt>
                <c:pt idx="13">
                  <c:v>7.2336999999999998</c:v>
                </c:pt>
                <c:pt idx="14">
                  <c:v>7.2394999999999996</c:v>
                </c:pt>
                <c:pt idx="15">
                  <c:v>7.4240000000000004</c:v>
                </c:pt>
                <c:pt idx="16">
                  <c:v>7.5373999999999999</c:v>
                </c:pt>
                <c:pt idx="17">
                  <c:v>7.3472</c:v>
                </c:pt>
                <c:pt idx="18">
                  <c:v>7.3548</c:v>
                </c:pt>
                <c:pt idx="19">
                  <c:v>7.3684000000000003</c:v>
                </c:pt>
                <c:pt idx="20">
                  <c:v>7.3224</c:v>
                </c:pt>
                <c:pt idx="21">
                  <c:v>7.2911999999999999</c:v>
                </c:pt>
                <c:pt idx="22">
                  <c:v>7.3051000000000004</c:v>
                </c:pt>
                <c:pt idx="23">
                  <c:v>7.3993000000000002</c:v>
                </c:pt>
                <c:pt idx="24">
                  <c:v>7.3197000000000001</c:v>
                </c:pt>
                <c:pt idx="25">
                  <c:v>7.2755000000000001</c:v>
                </c:pt>
                <c:pt idx="26">
                  <c:v>7.2439999999999998</c:v>
                </c:pt>
                <c:pt idx="27">
                  <c:v>7.1959</c:v>
                </c:pt>
                <c:pt idx="28">
                  <c:v>7.2295999999999996</c:v>
                </c:pt>
                <c:pt idx="29">
                  <c:v>7.2202000000000002</c:v>
                </c:pt>
                <c:pt idx="30">
                  <c:v>7.2625000000000002</c:v>
                </c:pt>
                <c:pt idx="31">
                  <c:v>7.3318000000000003</c:v>
                </c:pt>
                <c:pt idx="32">
                  <c:v>7.2838000000000003</c:v>
                </c:pt>
                <c:pt idx="33">
                  <c:v>7.2257999999999996</c:v>
                </c:pt>
                <c:pt idx="34">
                  <c:v>7.2054999999999998</c:v>
                </c:pt>
                <c:pt idx="35">
                  <c:v>7.2483000000000004</c:v>
                </c:pt>
                <c:pt idx="36">
                  <c:v>7.2370000000000001</c:v>
                </c:pt>
                <c:pt idx="37">
                  <c:v>7.2878999999999996</c:v>
                </c:pt>
                <c:pt idx="38">
                  <c:v>7.2689000000000004</c:v>
                </c:pt>
                <c:pt idx="39">
                  <c:v>7.3244999999999996</c:v>
                </c:pt>
                <c:pt idx="40">
                  <c:v>7.3014999999999999</c:v>
                </c:pt>
                <c:pt idx="41">
                  <c:v>7.343</c:v>
                </c:pt>
                <c:pt idx="42">
                  <c:v>7.3311999999999999</c:v>
                </c:pt>
                <c:pt idx="43">
                  <c:v>7.2930999999999999</c:v>
                </c:pt>
                <c:pt idx="44">
                  <c:v>7.3173000000000004</c:v>
                </c:pt>
                <c:pt idx="45">
                  <c:v>7.3474000000000004</c:v>
                </c:pt>
                <c:pt idx="46">
                  <c:v>7.3795000000000002</c:v>
                </c:pt>
                <c:pt idx="47">
                  <c:v>7.3841999999999999</c:v>
                </c:pt>
                <c:pt idx="48">
                  <c:v>7.4576000000000002</c:v>
                </c:pt>
                <c:pt idx="49">
                  <c:v>7.5202</c:v>
                </c:pt>
                <c:pt idx="50">
                  <c:v>7.4203000000000001</c:v>
                </c:pt>
                <c:pt idx="51">
                  <c:v>7.3463000000000003</c:v>
                </c:pt>
                <c:pt idx="52">
                  <c:v>7.3422000000000001</c:v>
                </c:pt>
                <c:pt idx="53">
                  <c:v>7.3483999999999998</c:v>
                </c:pt>
                <c:pt idx="54">
                  <c:v>7.3719000000000001</c:v>
                </c:pt>
                <c:pt idx="55">
                  <c:v>7.4382999999999999</c:v>
                </c:pt>
                <c:pt idx="56">
                  <c:v>7.5004</c:v>
                </c:pt>
                <c:pt idx="57">
                  <c:v>7.5609999999999999</c:v>
                </c:pt>
                <c:pt idx="58">
                  <c:v>7.5467000000000004</c:v>
                </c:pt>
                <c:pt idx="59">
                  <c:v>7.5635000000000003</c:v>
                </c:pt>
              </c:numCache>
            </c:numRef>
          </c:val>
          <c:smooth val="0"/>
          <c:extLst>
            <c:ext xmlns:c16="http://schemas.microsoft.com/office/drawing/2014/chart" uri="{C3380CC4-5D6E-409C-BE32-E72D297353CC}">
              <c16:uniqueId val="{00000000-072D-4503-A2C1-DDB2B04CC658}"/>
            </c:ext>
          </c:extLst>
        </c:ser>
        <c:ser>
          <c:idx val="1"/>
          <c:order val="1"/>
          <c:tx>
            <c:strRef>
              <c:f>'3.2 Temperature Sensors'!$C$7</c:f>
              <c:strCache>
                <c:ptCount val="1"/>
                <c:pt idx="0">
                  <c:v>FLUKE</c:v>
                </c:pt>
              </c:strCache>
            </c:strRef>
          </c:tx>
          <c:marker>
            <c:symbol val="none"/>
          </c:marker>
          <c:cat>
            <c:strRef>
              <c:f>'3.2 Temperature Sensors'!$A$7:$A$67</c:f>
              <c:strCache>
                <c:ptCount val="61"/>
                <c:pt idx="0">
                  <c:v>Time</c:v>
                </c:pt>
                <c:pt idx="1">
                  <c:v>3:00:37 PM</c:v>
                </c:pt>
                <c:pt idx="2">
                  <c:v>3:00:47 PM</c:v>
                </c:pt>
                <c:pt idx="3">
                  <c:v>3:00:57 PM</c:v>
                </c:pt>
                <c:pt idx="4">
                  <c:v>3:01:07 PM</c:v>
                </c:pt>
                <c:pt idx="5">
                  <c:v>3:01:17 PM</c:v>
                </c:pt>
                <c:pt idx="6">
                  <c:v>3:01:27 PM</c:v>
                </c:pt>
                <c:pt idx="7">
                  <c:v>3:01:37 PM</c:v>
                </c:pt>
                <c:pt idx="8">
                  <c:v>3:01:47 PM</c:v>
                </c:pt>
                <c:pt idx="9">
                  <c:v>3:01:57 PM</c:v>
                </c:pt>
                <c:pt idx="10">
                  <c:v>3:02:07 PM</c:v>
                </c:pt>
                <c:pt idx="11">
                  <c:v>3:02:17 PM</c:v>
                </c:pt>
                <c:pt idx="12">
                  <c:v>3:02:27 PM</c:v>
                </c:pt>
                <c:pt idx="13">
                  <c:v>3:02:37 PM</c:v>
                </c:pt>
                <c:pt idx="14">
                  <c:v>3:02:47 PM</c:v>
                </c:pt>
                <c:pt idx="15">
                  <c:v>3:02:57 PM</c:v>
                </c:pt>
                <c:pt idx="16">
                  <c:v>3:03:07 PM</c:v>
                </c:pt>
                <c:pt idx="17">
                  <c:v>3:03:17 PM</c:v>
                </c:pt>
                <c:pt idx="18">
                  <c:v>3:03:27 PM</c:v>
                </c:pt>
                <c:pt idx="19">
                  <c:v>3:03:37 PM</c:v>
                </c:pt>
                <c:pt idx="20">
                  <c:v>3:03:47 PM</c:v>
                </c:pt>
                <c:pt idx="21">
                  <c:v>3:03:57 PM</c:v>
                </c:pt>
                <c:pt idx="22">
                  <c:v>3:04:07 PM</c:v>
                </c:pt>
                <c:pt idx="23">
                  <c:v>3:04:17 PM</c:v>
                </c:pt>
                <c:pt idx="24">
                  <c:v>3:04:27 PM</c:v>
                </c:pt>
                <c:pt idx="25">
                  <c:v>3:04:37 PM</c:v>
                </c:pt>
                <c:pt idx="26">
                  <c:v>3:04:47 PM</c:v>
                </c:pt>
                <c:pt idx="27">
                  <c:v>3:04:57 PM</c:v>
                </c:pt>
                <c:pt idx="28">
                  <c:v>3:05:07 PM</c:v>
                </c:pt>
                <c:pt idx="29">
                  <c:v>3:05:17 PM</c:v>
                </c:pt>
                <c:pt idx="30">
                  <c:v>3:05:27 PM</c:v>
                </c:pt>
                <c:pt idx="31">
                  <c:v>3:05:37 PM</c:v>
                </c:pt>
                <c:pt idx="32">
                  <c:v>3:05:47 PM</c:v>
                </c:pt>
                <c:pt idx="33">
                  <c:v>3:05:57 PM</c:v>
                </c:pt>
                <c:pt idx="34">
                  <c:v>3:06:07 PM</c:v>
                </c:pt>
                <c:pt idx="35">
                  <c:v>3:06:17 PM</c:v>
                </c:pt>
                <c:pt idx="36">
                  <c:v>3:06:27 PM</c:v>
                </c:pt>
                <c:pt idx="37">
                  <c:v>3:06:37 PM</c:v>
                </c:pt>
                <c:pt idx="38">
                  <c:v>3:06:47 PM</c:v>
                </c:pt>
                <c:pt idx="39">
                  <c:v>3:06:57 PM</c:v>
                </c:pt>
                <c:pt idx="40">
                  <c:v>3:07:07 PM</c:v>
                </c:pt>
                <c:pt idx="41">
                  <c:v>3:07:17 PM</c:v>
                </c:pt>
                <c:pt idx="42">
                  <c:v>3:07:27 PM</c:v>
                </c:pt>
                <c:pt idx="43">
                  <c:v>3:07:37 PM</c:v>
                </c:pt>
                <c:pt idx="44">
                  <c:v>3:07:47 PM</c:v>
                </c:pt>
                <c:pt idx="45">
                  <c:v>3:07:57 PM</c:v>
                </c:pt>
                <c:pt idx="46">
                  <c:v>3:08:07 PM</c:v>
                </c:pt>
                <c:pt idx="47">
                  <c:v>3:08:17 PM</c:v>
                </c:pt>
                <c:pt idx="48">
                  <c:v>3:08:27 PM</c:v>
                </c:pt>
                <c:pt idx="49">
                  <c:v>3:08:37 PM</c:v>
                </c:pt>
                <c:pt idx="50">
                  <c:v>3:08:47 PM</c:v>
                </c:pt>
                <c:pt idx="51">
                  <c:v>3:08:57 PM</c:v>
                </c:pt>
                <c:pt idx="52">
                  <c:v>3:09:07 PM</c:v>
                </c:pt>
                <c:pt idx="53">
                  <c:v>3:09:17 PM</c:v>
                </c:pt>
                <c:pt idx="54">
                  <c:v>3:09:27 PM</c:v>
                </c:pt>
                <c:pt idx="55">
                  <c:v>3:09:37 PM</c:v>
                </c:pt>
                <c:pt idx="56">
                  <c:v>3:09:47 PM</c:v>
                </c:pt>
                <c:pt idx="57">
                  <c:v>3:09:57 PM</c:v>
                </c:pt>
                <c:pt idx="58">
                  <c:v>3:10:07 PM</c:v>
                </c:pt>
                <c:pt idx="59">
                  <c:v>3:10:17 PM</c:v>
                </c:pt>
                <c:pt idx="60">
                  <c:v>3:10:27 PM</c:v>
                </c:pt>
              </c:strCache>
            </c:strRef>
          </c:cat>
          <c:val>
            <c:numRef>
              <c:f>'3.2 Temperature Sensors'!$C$8:$C$67</c:f>
              <c:numCache>
                <c:formatCode>0.000</c:formatCode>
                <c:ptCount val="60"/>
                <c:pt idx="0">
                  <c:v>7.2320000000000002</c:v>
                </c:pt>
                <c:pt idx="1">
                  <c:v>7.202</c:v>
                </c:pt>
                <c:pt idx="2">
                  <c:v>7.181</c:v>
                </c:pt>
                <c:pt idx="3">
                  <c:v>7.1139999999999999</c:v>
                </c:pt>
                <c:pt idx="4">
                  <c:v>7.2110000000000003</c:v>
                </c:pt>
                <c:pt idx="5">
                  <c:v>7.2320000000000002</c:v>
                </c:pt>
                <c:pt idx="6">
                  <c:v>7.2089999999999996</c:v>
                </c:pt>
                <c:pt idx="7">
                  <c:v>7.2460000000000004</c:v>
                </c:pt>
                <c:pt idx="8">
                  <c:v>7.2510000000000003</c:v>
                </c:pt>
                <c:pt idx="9">
                  <c:v>7.22</c:v>
                </c:pt>
                <c:pt idx="10">
                  <c:v>7.1840000000000002</c:v>
                </c:pt>
                <c:pt idx="11">
                  <c:v>7.1980000000000004</c:v>
                </c:pt>
                <c:pt idx="12">
                  <c:v>7.218</c:v>
                </c:pt>
                <c:pt idx="13">
                  <c:v>7.2210000000000001</c:v>
                </c:pt>
                <c:pt idx="14">
                  <c:v>7.3780000000000001</c:v>
                </c:pt>
                <c:pt idx="15">
                  <c:v>7.431</c:v>
                </c:pt>
                <c:pt idx="16">
                  <c:v>7.34</c:v>
                </c:pt>
                <c:pt idx="17">
                  <c:v>7.375</c:v>
                </c:pt>
                <c:pt idx="18">
                  <c:v>7.3220000000000001</c:v>
                </c:pt>
                <c:pt idx="19">
                  <c:v>7.2960000000000003</c:v>
                </c:pt>
                <c:pt idx="20">
                  <c:v>7.2910000000000004</c:v>
                </c:pt>
                <c:pt idx="21">
                  <c:v>7.2839999999999998</c:v>
                </c:pt>
                <c:pt idx="22">
                  <c:v>7.3680000000000003</c:v>
                </c:pt>
                <c:pt idx="23">
                  <c:v>7.3010000000000002</c:v>
                </c:pt>
                <c:pt idx="24">
                  <c:v>7.2549999999999999</c:v>
                </c:pt>
                <c:pt idx="25">
                  <c:v>7.226</c:v>
                </c:pt>
                <c:pt idx="26">
                  <c:v>7.1859999999999999</c:v>
                </c:pt>
                <c:pt idx="27">
                  <c:v>7.1879999999999997</c:v>
                </c:pt>
                <c:pt idx="28">
                  <c:v>7.194</c:v>
                </c:pt>
                <c:pt idx="29">
                  <c:v>7.2220000000000004</c:v>
                </c:pt>
                <c:pt idx="30">
                  <c:v>7.3129999999999997</c:v>
                </c:pt>
                <c:pt idx="31">
                  <c:v>7.2709999999999999</c:v>
                </c:pt>
                <c:pt idx="32">
                  <c:v>7.2210000000000001</c:v>
                </c:pt>
                <c:pt idx="33">
                  <c:v>7.2069999999999999</c:v>
                </c:pt>
                <c:pt idx="34">
                  <c:v>7.1879999999999997</c:v>
                </c:pt>
                <c:pt idx="35">
                  <c:v>7.2279999999999998</c:v>
                </c:pt>
                <c:pt idx="36">
                  <c:v>7.22</c:v>
                </c:pt>
                <c:pt idx="37">
                  <c:v>7.2539999999999996</c:v>
                </c:pt>
                <c:pt idx="38">
                  <c:v>7.2789999999999999</c:v>
                </c:pt>
                <c:pt idx="39">
                  <c:v>7.2939999999999996</c:v>
                </c:pt>
                <c:pt idx="40">
                  <c:v>7.3339999999999996</c:v>
                </c:pt>
                <c:pt idx="41">
                  <c:v>7.34</c:v>
                </c:pt>
                <c:pt idx="42">
                  <c:v>7.2679999999999998</c:v>
                </c:pt>
                <c:pt idx="43">
                  <c:v>7.2690000000000001</c:v>
                </c:pt>
                <c:pt idx="44">
                  <c:v>7.3159999999999998</c:v>
                </c:pt>
                <c:pt idx="45">
                  <c:v>7.3570000000000002</c:v>
                </c:pt>
                <c:pt idx="46">
                  <c:v>7.3639999999999999</c:v>
                </c:pt>
                <c:pt idx="47">
                  <c:v>7.391</c:v>
                </c:pt>
                <c:pt idx="48">
                  <c:v>7.4880000000000004</c:v>
                </c:pt>
                <c:pt idx="49">
                  <c:v>7.41</c:v>
                </c:pt>
                <c:pt idx="50">
                  <c:v>7.3559999999999999</c:v>
                </c:pt>
                <c:pt idx="51">
                  <c:v>7.3170000000000002</c:v>
                </c:pt>
                <c:pt idx="52">
                  <c:v>7.3239999999999998</c:v>
                </c:pt>
                <c:pt idx="53">
                  <c:v>7.351</c:v>
                </c:pt>
                <c:pt idx="54">
                  <c:v>7.4029999999999996</c:v>
                </c:pt>
                <c:pt idx="55">
                  <c:v>7.4809999999999999</c:v>
                </c:pt>
                <c:pt idx="56">
                  <c:v>7.5149999999999997</c:v>
                </c:pt>
                <c:pt idx="57">
                  <c:v>7.5309999999999997</c:v>
                </c:pt>
                <c:pt idx="58">
                  <c:v>7.5460000000000003</c:v>
                </c:pt>
                <c:pt idx="59">
                  <c:v>7.5010000000000003</c:v>
                </c:pt>
              </c:numCache>
            </c:numRef>
          </c:val>
          <c:smooth val="0"/>
          <c:extLst>
            <c:ext xmlns:c16="http://schemas.microsoft.com/office/drawing/2014/chart" uri="{C3380CC4-5D6E-409C-BE32-E72D297353CC}">
              <c16:uniqueId val="{00000001-072D-4503-A2C1-DDB2B04CC658}"/>
            </c:ext>
          </c:extLst>
        </c:ser>
        <c:dLbls>
          <c:showLegendKey val="0"/>
          <c:showVal val="0"/>
          <c:showCatName val="0"/>
          <c:showSerName val="0"/>
          <c:showPercent val="0"/>
          <c:showBubbleSize val="0"/>
        </c:dLbls>
        <c:smooth val="0"/>
        <c:axId val="2033886320"/>
        <c:axId val="2033886864"/>
      </c:lineChart>
      <c:catAx>
        <c:axId val="2033886320"/>
        <c:scaling>
          <c:orientation val="minMax"/>
        </c:scaling>
        <c:delete val="0"/>
        <c:axPos val="b"/>
        <c:numFmt formatCode="General" sourceLinked="0"/>
        <c:majorTickMark val="out"/>
        <c:minorTickMark val="none"/>
        <c:tickLblPos val="nextTo"/>
        <c:crossAx val="2033886864"/>
        <c:crosses val="autoZero"/>
        <c:auto val="1"/>
        <c:lblAlgn val="ctr"/>
        <c:lblOffset val="100"/>
        <c:noMultiLvlLbl val="0"/>
      </c:catAx>
      <c:valAx>
        <c:axId val="2033886864"/>
        <c:scaling>
          <c:orientation val="minMax"/>
        </c:scaling>
        <c:delete val="0"/>
        <c:axPos val="l"/>
        <c:majorGridlines/>
        <c:numFmt formatCode="0.000" sourceLinked="1"/>
        <c:majorTickMark val="out"/>
        <c:minorTickMark val="none"/>
        <c:tickLblPos val="nextTo"/>
        <c:crossAx val="2033886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'3.2 Temperature Sensors'!$G$7</c:f>
              <c:strCache>
                <c:ptCount val="1"/>
                <c:pt idx="0">
                  <c:v>BMS</c:v>
                </c:pt>
              </c:strCache>
            </c:strRef>
          </c:tx>
          <c:marker>
            <c:symbol val="none"/>
          </c:marker>
          <c:cat>
            <c:strRef>
              <c:f>'3.2 Temperature Sensors'!$F$7:$F$67</c:f>
              <c:strCache>
                <c:ptCount val="61"/>
                <c:pt idx="0">
                  <c:v>Time</c:v>
                </c:pt>
                <c:pt idx="1">
                  <c:v>11:43:47 AM</c:v>
                </c:pt>
                <c:pt idx="2">
                  <c:v>11:43:57 AM</c:v>
                </c:pt>
                <c:pt idx="3">
                  <c:v>11:44:07 AM</c:v>
                </c:pt>
                <c:pt idx="4">
                  <c:v>11:44:17 AM</c:v>
                </c:pt>
                <c:pt idx="5">
                  <c:v>11:44:27 AM</c:v>
                </c:pt>
                <c:pt idx="6">
                  <c:v>11:44:37 AM</c:v>
                </c:pt>
                <c:pt idx="7">
                  <c:v>11:44:47 AM</c:v>
                </c:pt>
                <c:pt idx="8">
                  <c:v>11:44:57 AM</c:v>
                </c:pt>
                <c:pt idx="9">
                  <c:v>11:45:07 AM</c:v>
                </c:pt>
                <c:pt idx="10">
                  <c:v>11:45:17 AM</c:v>
                </c:pt>
                <c:pt idx="11">
                  <c:v>11:45:27 AM</c:v>
                </c:pt>
                <c:pt idx="12">
                  <c:v>11:45:37 AM</c:v>
                </c:pt>
                <c:pt idx="13">
                  <c:v>11:45:47 AM</c:v>
                </c:pt>
                <c:pt idx="14">
                  <c:v>11:45:57 AM</c:v>
                </c:pt>
                <c:pt idx="15">
                  <c:v>11:46:07 AM</c:v>
                </c:pt>
                <c:pt idx="16">
                  <c:v>11:46:17 AM</c:v>
                </c:pt>
                <c:pt idx="17">
                  <c:v>11:46:27 AM</c:v>
                </c:pt>
                <c:pt idx="18">
                  <c:v>11:46:37 AM</c:v>
                </c:pt>
                <c:pt idx="19">
                  <c:v>11:46:47 AM</c:v>
                </c:pt>
                <c:pt idx="20">
                  <c:v>11:46:57 AM</c:v>
                </c:pt>
                <c:pt idx="21">
                  <c:v>11:47:07 AM</c:v>
                </c:pt>
                <c:pt idx="22">
                  <c:v>11:47:17 AM</c:v>
                </c:pt>
                <c:pt idx="23">
                  <c:v>11:47:27 AM</c:v>
                </c:pt>
                <c:pt idx="24">
                  <c:v>11:47:37 AM</c:v>
                </c:pt>
                <c:pt idx="25">
                  <c:v>11:47:47 AM</c:v>
                </c:pt>
                <c:pt idx="26">
                  <c:v>11:47:57 AM</c:v>
                </c:pt>
                <c:pt idx="27">
                  <c:v>11:48:07 AM</c:v>
                </c:pt>
                <c:pt idx="28">
                  <c:v>11:48:17 AM</c:v>
                </c:pt>
                <c:pt idx="29">
                  <c:v>11:48:27 AM</c:v>
                </c:pt>
                <c:pt idx="30">
                  <c:v>11:48:37 AM</c:v>
                </c:pt>
                <c:pt idx="31">
                  <c:v>11:48:47 AM</c:v>
                </c:pt>
                <c:pt idx="32">
                  <c:v>11:48:57 AM</c:v>
                </c:pt>
                <c:pt idx="33">
                  <c:v>11:49:07 AM</c:v>
                </c:pt>
                <c:pt idx="34">
                  <c:v>11:49:17 AM</c:v>
                </c:pt>
                <c:pt idx="35">
                  <c:v>11:49:27 AM</c:v>
                </c:pt>
                <c:pt idx="36">
                  <c:v>11:49:37 AM</c:v>
                </c:pt>
                <c:pt idx="37">
                  <c:v>11:49:47 AM</c:v>
                </c:pt>
                <c:pt idx="38">
                  <c:v>11:49:57 AM</c:v>
                </c:pt>
                <c:pt idx="39">
                  <c:v>11:50:07 AM</c:v>
                </c:pt>
                <c:pt idx="40">
                  <c:v>11:50:17 AM</c:v>
                </c:pt>
                <c:pt idx="41">
                  <c:v>11:50:27 AM</c:v>
                </c:pt>
                <c:pt idx="42">
                  <c:v>11:50:37 AM</c:v>
                </c:pt>
                <c:pt idx="43">
                  <c:v>11:50:47 AM</c:v>
                </c:pt>
                <c:pt idx="44">
                  <c:v>11:50:57 AM</c:v>
                </c:pt>
                <c:pt idx="45">
                  <c:v>11:51:07 AM</c:v>
                </c:pt>
                <c:pt idx="46">
                  <c:v>11:51:17 AM</c:v>
                </c:pt>
                <c:pt idx="47">
                  <c:v>11:51:27 AM</c:v>
                </c:pt>
                <c:pt idx="48">
                  <c:v>11:51:37 AM</c:v>
                </c:pt>
                <c:pt idx="49">
                  <c:v>11:51:47 AM</c:v>
                </c:pt>
                <c:pt idx="50">
                  <c:v>11:51:57 AM</c:v>
                </c:pt>
                <c:pt idx="51">
                  <c:v>11:52:07 AM</c:v>
                </c:pt>
                <c:pt idx="52">
                  <c:v>11:52:17 AM</c:v>
                </c:pt>
                <c:pt idx="53">
                  <c:v>11:52:27 AM</c:v>
                </c:pt>
                <c:pt idx="54">
                  <c:v>11:52:37 AM</c:v>
                </c:pt>
                <c:pt idx="55">
                  <c:v>11:52:47 AM</c:v>
                </c:pt>
                <c:pt idx="56">
                  <c:v>11:52:57 AM</c:v>
                </c:pt>
                <c:pt idx="57">
                  <c:v>11:53:07 AM</c:v>
                </c:pt>
                <c:pt idx="58">
                  <c:v>11:53:17 AM</c:v>
                </c:pt>
                <c:pt idx="59">
                  <c:v>11:53:27 AM</c:v>
                </c:pt>
                <c:pt idx="60">
                  <c:v>11:53:37 AM</c:v>
                </c:pt>
              </c:strCache>
            </c:strRef>
          </c:cat>
          <c:val>
            <c:numRef>
              <c:f>'3.2 Temperature Sensors'!$G$8:$G$67</c:f>
              <c:numCache>
                <c:formatCode>0.000</c:formatCode>
                <c:ptCount val="60"/>
                <c:pt idx="0">
                  <c:v>7.3609999999999998</c:v>
                </c:pt>
                <c:pt idx="1">
                  <c:v>7.3811</c:v>
                </c:pt>
                <c:pt idx="2">
                  <c:v>7.3832000000000004</c:v>
                </c:pt>
                <c:pt idx="3">
                  <c:v>7.3849999999999998</c:v>
                </c:pt>
                <c:pt idx="4">
                  <c:v>7.3478000000000003</c:v>
                </c:pt>
                <c:pt idx="5">
                  <c:v>7.2988</c:v>
                </c:pt>
                <c:pt idx="6">
                  <c:v>7.2933000000000003</c:v>
                </c:pt>
                <c:pt idx="7">
                  <c:v>7.3525999999999998</c:v>
                </c:pt>
                <c:pt idx="8">
                  <c:v>7.3674999999999997</c:v>
                </c:pt>
                <c:pt idx="9">
                  <c:v>7.3426999999999998</c:v>
                </c:pt>
                <c:pt idx="10">
                  <c:v>7.3207000000000004</c:v>
                </c:pt>
                <c:pt idx="11">
                  <c:v>7.3078000000000003</c:v>
                </c:pt>
                <c:pt idx="12">
                  <c:v>7.2864000000000004</c:v>
                </c:pt>
                <c:pt idx="13">
                  <c:v>7.2744999999999997</c:v>
                </c:pt>
                <c:pt idx="14">
                  <c:v>7.2911999999999999</c:v>
                </c:pt>
                <c:pt idx="15">
                  <c:v>7.2674000000000003</c:v>
                </c:pt>
                <c:pt idx="16">
                  <c:v>7.3192000000000004</c:v>
                </c:pt>
                <c:pt idx="17">
                  <c:v>7.3440000000000003</c:v>
                </c:pt>
                <c:pt idx="18">
                  <c:v>7.2915000000000001</c:v>
                </c:pt>
                <c:pt idx="19">
                  <c:v>7.3586</c:v>
                </c:pt>
                <c:pt idx="20">
                  <c:v>7.2854000000000001</c:v>
                </c:pt>
                <c:pt idx="21">
                  <c:v>7.2869999999999999</c:v>
                </c:pt>
                <c:pt idx="22">
                  <c:v>7.3578000000000001</c:v>
                </c:pt>
                <c:pt idx="23">
                  <c:v>7.3830999999999998</c:v>
                </c:pt>
                <c:pt idx="24">
                  <c:v>7.3978999999999999</c:v>
                </c:pt>
                <c:pt idx="25">
                  <c:v>7.3910999999999998</c:v>
                </c:pt>
                <c:pt idx="26">
                  <c:v>7.4311999999999996</c:v>
                </c:pt>
                <c:pt idx="27">
                  <c:v>7.4314999999999998</c:v>
                </c:pt>
                <c:pt idx="28">
                  <c:v>7.3262</c:v>
                </c:pt>
                <c:pt idx="29">
                  <c:v>7.3202999999999996</c:v>
                </c:pt>
                <c:pt idx="30">
                  <c:v>7.2305000000000001</c:v>
                </c:pt>
                <c:pt idx="31">
                  <c:v>7.2511999999999999</c:v>
                </c:pt>
                <c:pt idx="32">
                  <c:v>7.2746000000000004</c:v>
                </c:pt>
                <c:pt idx="33">
                  <c:v>7.2587000000000002</c:v>
                </c:pt>
                <c:pt idx="34">
                  <c:v>7.2824999999999998</c:v>
                </c:pt>
                <c:pt idx="35">
                  <c:v>7.2832999999999997</c:v>
                </c:pt>
                <c:pt idx="36">
                  <c:v>7.2607999999999997</c:v>
                </c:pt>
                <c:pt idx="37">
                  <c:v>7.2645</c:v>
                </c:pt>
                <c:pt idx="38">
                  <c:v>7.3000999999999996</c:v>
                </c:pt>
                <c:pt idx="39">
                  <c:v>7.2927999999999997</c:v>
                </c:pt>
                <c:pt idx="40">
                  <c:v>7.2884000000000002</c:v>
                </c:pt>
                <c:pt idx="41">
                  <c:v>7.3369999999999997</c:v>
                </c:pt>
                <c:pt idx="42">
                  <c:v>7.3310000000000004</c:v>
                </c:pt>
                <c:pt idx="43">
                  <c:v>7.3014999999999999</c:v>
                </c:pt>
                <c:pt idx="44">
                  <c:v>7.3465999999999996</c:v>
                </c:pt>
                <c:pt idx="45">
                  <c:v>7.2465999999999999</c:v>
                </c:pt>
                <c:pt idx="46">
                  <c:v>7.3101000000000003</c:v>
                </c:pt>
                <c:pt idx="47">
                  <c:v>7.2717999999999998</c:v>
                </c:pt>
                <c:pt idx="48">
                  <c:v>7.2502000000000004</c:v>
                </c:pt>
                <c:pt idx="49">
                  <c:v>7.2892000000000001</c:v>
                </c:pt>
                <c:pt idx="50">
                  <c:v>7.2561999999999998</c:v>
                </c:pt>
                <c:pt idx="51">
                  <c:v>7.2328000000000001</c:v>
                </c:pt>
                <c:pt idx="52">
                  <c:v>7.2049000000000003</c:v>
                </c:pt>
                <c:pt idx="53">
                  <c:v>7.2351000000000001</c:v>
                </c:pt>
                <c:pt idx="54">
                  <c:v>7.1940999999999997</c:v>
                </c:pt>
                <c:pt idx="55">
                  <c:v>7.1843000000000004</c:v>
                </c:pt>
                <c:pt idx="56">
                  <c:v>7.2423000000000002</c:v>
                </c:pt>
                <c:pt idx="57">
                  <c:v>7.2565999999999997</c:v>
                </c:pt>
                <c:pt idx="58">
                  <c:v>7.2371999999999996</c:v>
                </c:pt>
                <c:pt idx="59">
                  <c:v>7.1921999999999997</c:v>
                </c:pt>
              </c:numCache>
            </c:numRef>
          </c:val>
          <c:smooth val="0"/>
          <c:extLst>
            <c:ext xmlns:c16="http://schemas.microsoft.com/office/drawing/2014/chart" uri="{C3380CC4-5D6E-409C-BE32-E72D297353CC}">
              <c16:uniqueId val="{00000000-AF39-4DCA-8121-AEAB6D9F083A}"/>
            </c:ext>
          </c:extLst>
        </c:ser>
        <c:ser>
          <c:idx val="1"/>
          <c:order val="1"/>
          <c:tx>
            <c:strRef>
              <c:f>'3.2 Temperature Sensors'!$H$7</c:f>
              <c:strCache>
                <c:ptCount val="1"/>
                <c:pt idx="0">
                  <c:v>FLUKE</c:v>
                </c:pt>
              </c:strCache>
            </c:strRef>
          </c:tx>
          <c:marker>
            <c:symbol val="none"/>
          </c:marker>
          <c:cat>
            <c:strRef>
              <c:f>'3.2 Temperature Sensors'!$F$7:$F$67</c:f>
              <c:strCache>
                <c:ptCount val="61"/>
                <c:pt idx="0">
                  <c:v>Time</c:v>
                </c:pt>
                <c:pt idx="1">
                  <c:v>11:43:47 AM</c:v>
                </c:pt>
                <c:pt idx="2">
                  <c:v>11:43:57 AM</c:v>
                </c:pt>
                <c:pt idx="3">
                  <c:v>11:44:07 AM</c:v>
                </c:pt>
                <c:pt idx="4">
                  <c:v>11:44:17 AM</c:v>
                </c:pt>
                <c:pt idx="5">
                  <c:v>11:44:27 AM</c:v>
                </c:pt>
                <c:pt idx="6">
                  <c:v>11:44:37 AM</c:v>
                </c:pt>
                <c:pt idx="7">
                  <c:v>11:44:47 AM</c:v>
                </c:pt>
                <c:pt idx="8">
                  <c:v>11:44:57 AM</c:v>
                </c:pt>
                <c:pt idx="9">
                  <c:v>11:45:07 AM</c:v>
                </c:pt>
                <c:pt idx="10">
                  <c:v>11:45:17 AM</c:v>
                </c:pt>
                <c:pt idx="11">
                  <c:v>11:45:27 AM</c:v>
                </c:pt>
                <c:pt idx="12">
                  <c:v>11:45:37 AM</c:v>
                </c:pt>
                <c:pt idx="13">
                  <c:v>11:45:47 AM</c:v>
                </c:pt>
                <c:pt idx="14">
                  <c:v>11:45:57 AM</c:v>
                </c:pt>
                <c:pt idx="15">
                  <c:v>11:46:07 AM</c:v>
                </c:pt>
                <c:pt idx="16">
                  <c:v>11:46:17 AM</c:v>
                </c:pt>
                <c:pt idx="17">
                  <c:v>11:46:27 AM</c:v>
                </c:pt>
                <c:pt idx="18">
                  <c:v>11:46:37 AM</c:v>
                </c:pt>
                <c:pt idx="19">
                  <c:v>11:46:47 AM</c:v>
                </c:pt>
                <c:pt idx="20">
                  <c:v>11:46:57 AM</c:v>
                </c:pt>
                <c:pt idx="21">
                  <c:v>11:47:07 AM</c:v>
                </c:pt>
                <c:pt idx="22">
                  <c:v>11:47:17 AM</c:v>
                </c:pt>
                <c:pt idx="23">
                  <c:v>11:47:27 AM</c:v>
                </c:pt>
                <c:pt idx="24">
                  <c:v>11:47:37 AM</c:v>
                </c:pt>
                <c:pt idx="25">
                  <c:v>11:47:47 AM</c:v>
                </c:pt>
                <c:pt idx="26">
                  <c:v>11:47:57 AM</c:v>
                </c:pt>
                <c:pt idx="27">
                  <c:v>11:48:07 AM</c:v>
                </c:pt>
                <c:pt idx="28">
                  <c:v>11:48:17 AM</c:v>
                </c:pt>
                <c:pt idx="29">
                  <c:v>11:48:27 AM</c:v>
                </c:pt>
                <c:pt idx="30">
                  <c:v>11:48:37 AM</c:v>
                </c:pt>
                <c:pt idx="31">
                  <c:v>11:48:47 AM</c:v>
                </c:pt>
                <c:pt idx="32">
                  <c:v>11:48:57 AM</c:v>
                </c:pt>
                <c:pt idx="33">
                  <c:v>11:49:07 AM</c:v>
                </c:pt>
                <c:pt idx="34">
                  <c:v>11:49:17 AM</c:v>
                </c:pt>
                <c:pt idx="35">
                  <c:v>11:49:27 AM</c:v>
                </c:pt>
                <c:pt idx="36">
                  <c:v>11:49:37 AM</c:v>
                </c:pt>
                <c:pt idx="37">
                  <c:v>11:49:47 AM</c:v>
                </c:pt>
                <c:pt idx="38">
                  <c:v>11:49:57 AM</c:v>
                </c:pt>
                <c:pt idx="39">
                  <c:v>11:50:07 AM</c:v>
                </c:pt>
                <c:pt idx="40">
                  <c:v>11:50:17 AM</c:v>
                </c:pt>
                <c:pt idx="41">
                  <c:v>11:50:27 AM</c:v>
                </c:pt>
                <c:pt idx="42">
                  <c:v>11:50:37 AM</c:v>
                </c:pt>
                <c:pt idx="43">
                  <c:v>11:50:47 AM</c:v>
                </c:pt>
                <c:pt idx="44">
                  <c:v>11:50:57 AM</c:v>
                </c:pt>
                <c:pt idx="45">
                  <c:v>11:51:07 AM</c:v>
                </c:pt>
                <c:pt idx="46">
                  <c:v>11:51:17 AM</c:v>
                </c:pt>
                <c:pt idx="47">
                  <c:v>11:51:27 AM</c:v>
                </c:pt>
                <c:pt idx="48">
                  <c:v>11:51:37 AM</c:v>
                </c:pt>
                <c:pt idx="49">
                  <c:v>11:51:47 AM</c:v>
                </c:pt>
                <c:pt idx="50">
                  <c:v>11:51:57 AM</c:v>
                </c:pt>
                <c:pt idx="51">
                  <c:v>11:52:07 AM</c:v>
                </c:pt>
                <c:pt idx="52">
                  <c:v>11:52:17 AM</c:v>
                </c:pt>
                <c:pt idx="53">
                  <c:v>11:52:27 AM</c:v>
                </c:pt>
                <c:pt idx="54">
                  <c:v>11:52:37 AM</c:v>
                </c:pt>
                <c:pt idx="55">
                  <c:v>11:52:47 AM</c:v>
                </c:pt>
                <c:pt idx="56">
                  <c:v>11:52:57 AM</c:v>
                </c:pt>
                <c:pt idx="57">
                  <c:v>11:53:07 AM</c:v>
                </c:pt>
                <c:pt idx="58">
                  <c:v>11:53:17 AM</c:v>
                </c:pt>
                <c:pt idx="59">
                  <c:v>11:53:27 AM</c:v>
                </c:pt>
                <c:pt idx="60">
                  <c:v>11:53:37 AM</c:v>
                </c:pt>
              </c:strCache>
            </c:strRef>
          </c:cat>
          <c:val>
            <c:numRef>
              <c:f>'3.2 Temperature Sensors'!$H$8:$H$67</c:f>
              <c:numCache>
                <c:formatCode>0.000</c:formatCode>
                <c:ptCount val="60"/>
                <c:pt idx="0">
                  <c:v>7.42</c:v>
                </c:pt>
                <c:pt idx="1">
                  <c:v>7.407</c:v>
                </c:pt>
                <c:pt idx="2">
                  <c:v>7.3879999999999999</c:v>
                </c:pt>
                <c:pt idx="3">
                  <c:v>7.3869999999999996</c:v>
                </c:pt>
                <c:pt idx="4">
                  <c:v>7.36</c:v>
                </c:pt>
                <c:pt idx="5">
                  <c:v>7.319</c:v>
                </c:pt>
                <c:pt idx="6">
                  <c:v>7.3570000000000002</c:v>
                </c:pt>
                <c:pt idx="7">
                  <c:v>7.37</c:v>
                </c:pt>
                <c:pt idx="8">
                  <c:v>7.3730000000000002</c:v>
                </c:pt>
                <c:pt idx="9">
                  <c:v>7.3550000000000004</c:v>
                </c:pt>
                <c:pt idx="10">
                  <c:v>7.351</c:v>
                </c:pt>
                <c:pt idx="11">
                  <c:v>7.32</c:v>
                </c:pt>
                <c:pt idx="12">
                  <c:v>7.2930000000000001</c:v>
                </c:pt>
                <c:pt idx="13">
                  <c:v>7.2889999999999997</c:v>
                </c:pt>
                <c:pt idx="14">
                  <c:v>7.298</c:v>
                </c:pt>
                <c:pt idx="15">
                  <c:v>7.3250000000000002</c:v>
                </c:pt>
                <c:pt idx="16">
                  <c:v>7.351</c:v>
                </c:pt>
                <c:pt idx="17">
                  <c:v>7.37</c:v>
                </c:pt>
                <c:pt idx="18">
                  <c:v>7.3769999999999998</c:v>
                </c:pt>
                <c:pt idx="19">
                  <c:v>7.3970000000000002</c:v>
                </c:pt>
                <c:pt idx="20">
                  <c:v>7.3769999999999998</c:v>
                </c:pt>
                <c:pt idx="21">
                  <c:v>7.3879999999999999</c:v>
                </c:pt>
                <c:pt idx="22">
                  <c:v>7.4370000000000003</c:v>
                </c:pt>
                <c:pt idx="23">
                  <c:v>7.4649999999999999</c:v>
                </c:pt>
                <c:pt idx="24">
                  <c:v>7.4820000000000002</c:v>
                </c:pt>
                <c:pt idx="25">
                  <c:v>7.4790000000000001</c:v>
                </c:pt>
                <c:pt idx="26">
                  <c:v>7.4560000000000004</c:v>
                </c:pt>
                <c:pt idx="27">
                  <c:v>7.4450000000000003</c:v>
                </c:pt>
                <c:pt idx="28">
                  <c:v>7.39</c:v>
                </c:pt>
                <c:pt idx="29">
                  <c:v>7.3310000000000004</c:v>
                </c:pt>
                <c:pt idx="30">
                  <c:v>7.3049999999999997</c:v>
                </c:pt>
                <c:pt idx="31">
                  <c:v>7.2990000000000004</c:v>
                </c:pt>
                <c:pt idx="32">
                  <c:v>7.29</c:v>
                </c:pt>
                <c:pt idx="33">
                  <c:v>7.2969999999999997</c:v>
                </c:pt>
                <c:pt idx="34">
                  <c:v>7.2930000000000001</c:v>
                </c:pt>
                <c:pt idx="35">
                  <c:v>7.2869999999999999</c:v>
                </c:pt>
                <c:pt idx="36">
                  <c:v>7.2670000000000003</c:v>
                </c:pt>
                <c:pt idx="37">
                  <c:v>7.2830000000000004</c:v>
                </c:pt>
                <c:pt idx="38">
                  <c:v>7.306</c:v>
                </c:pt>
                <c:pt idx="39">
                  <c:v>7.3079999999999998</c:v>
                </c:pt>
                <c:pt idx="40">
                  <c:v>7.3380000000000001</c:v>
                </c:pt>
                <c:pt idx="41">
                  <c:v>7.3630000000000004</c:v>
                </c:pt>
                <c:pt idx="42">
                  <c:v>7.3659999999999997</c:v>
                </c:pt>
                <c:pt idx="43">
                  <c:v>7.3520000000000003</c:v>
                </c:pt>
                <c:pt idx="44">
                  <c:v>7.3529999999999998</c:v>
                </c:pt>
                <c:pt idx="45">
                  <c:v>7.3360000000000003</c:v>
                </c:pt>
                <c:pt idx="46">
                  <c:v>7.3090000000000002</c:v>
                </c:pt>
                <c:pt idx="47">
                  <c:v>7.2770000000000001</c:v>
                </c:pt>
                <c:pt idx="48">
                  <c:v>7.3170000000000002</c:v>
                </c:pt>
                <c:pt idx="49">
                  <c:v>7.3029999999999999</c:v>
                </c:pt>
                <c:pt idx="50">
                  <c:v>7.3209999999999997</c:v>
                </c:pt>
                <c:pt idx="51">
                  <c:v>7.3289999999999997</c:v>
                </c:pt>
                <c:pt idx="52">
                  <c:v>7.3040000000000003</c:v>
                </c:pt>
                <c:pt idx="53">
                  <c:v>7.298</c:v>
                </c:pt>
                <c:pt idx="54">
                  <c:v>7.2910000000000004</c:v>
                </c:pt>
                <c:pt idx="55">
                  <c:v>7.2560000000000002</c:v>
                </c:pt>
                <c:pt idx="56">
                  <c:v>7.28</c:v>
                </c:pt>
                <c:pt idx="57">
                  <c:v>7.2880000000000003</c:v>
                </c:pt>
                <c:pt idx="58">
                  <c:v>7.3120000000000003</c:v>
                </c:pt>
                <c:pt idx="59">
                  <c:v>7.306</c:v>
                </c:pt>
              </c:numCache>
            </c:numRef>
          </c:val>
          <c:smooth val="0"/>
          <c:extLst>
            <c:ext xmlns:c16="http://schemas.microsoft.com/office/drawing/2014/chart" uri="{C3380CC4-5D6E-409C-BE32-E72D297353CC}">
              <c16:uniqueId val="{00000001-AF39-4DCA-8121-AEAB6D9F083A}"/>
            </c:ext>
          </c:extLst>
        </c:ser>
        <c:dLbls>
          <c:showLegendKey val="0"/>
          <c:showVal val="0"/>
          <c:showCatName val="0"/>
          <c:showSerName val="0"/>
          <c:showPercent val="0"/>
          <c:showBubbleSize val="0"/>
        </c:dLbls>
        <c:smooth val="0"/>
        <c:axId val="2109756992"/>
        <c:axId val="2109757536"/>
      </c:lineChart>
      <c:catAx>
        <c:axId val="2109756992"/>
        <c:scaling>
          <c:orientation val="minMax"/>
        </c:scaling>
        <c:delete val="0"/>
        <c:axPos val="b"/>
        <c:numFmt formatCode="General" sourceLinked="0"/>
        <c:majorTickMark val="out"/>
        <c:minorTickMark val="none"/>
        <c:tickLblPos val="nextTo"/>
        <c:crossAx val="2109757536"/>
        <c:crosses val="autoZero"/>
        <c:auto val="1"/>
        <c:lblAlgn val="ctr"/>
        <c:lblOffset val="100"/>
        <c:noMultiLvlLbl val="0"/>
      </c:catAx>
      <c:valAx>
        <c:axId val="2109757536"/>
        <c:scaling>
          <c:orientation val="minMax"/>
        </c:scaling>
        <c:delete val="0"/>
        <c:axPos val="l"/>
        <c:majorGridlines/>
        <c:numFmt formatCode="0.000" sourceLinked="1"/>
        <c:majorTickMark val="out"/>
        <c:minorTickMark val="none"/>
        <c:tickLblPos val="nextTo"/>
        <c:crossAx val="21097569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13517060367457E-2"/>
          <c:y val="7.8357760024522466E-2"/>
          <c:w val="0.73136636045494319"/>
          <c:h val="0.82406728356035785"/>
        </c:manualLayout>
      </c:layout>
      <c:lineChart>
        <c:grouping val="standard"/>
        <c:varyColors val="0"/>
        <c:ser>
          <c:idx val="0"/>
          <c:order val="0"/>
          <c:tx>
            <c:strRef>
              <c:f>'3.2 Temperature Sensors'!$B$86</c:f>
              <c:strCache>
                <c:ptCount val="1"/>
                <c:pt idx="0">
                  <c:v>BMS</c:v>
                </c:pt>
              </c:strCache>
            </c:strRef>
          </c:tx>
          <c:marker>
            <c:symbol val="none"/>
          </c:marker>
          <c:cat>
            <c:strRef>
              <c:f>'3.2 Temperature Sensors'!$A$86:$A$146</c:f>
              <c:strCache>
                <c:ptCount val="61"/>
                <c:pt idx="0">
                  <c:v>Time</c:v>
                </c:pt>
                <c:pt idx="1">
                  <c:v>1:38:31 PM</c:v>
                </c:pt>
                <c:pt idx="2">
                  <c:v>1:38:41 PM</c:v>
                </c:pt>
                <c:pt idx="3">
                  <c:v>1:38:51 PM</c:v>
                </c:pt>
                <c:pt idx="4">
                  <c:v>1:39:01 PM</c:v>
                </c:pt>
                <c:pt idx="5">
                  <c:v>1:39:11 PM</c:v>
                </c:pt>
                <c:pt idx="6">
                  <c:v>1:39:21 PM</c:v>
                </c:pt>
                <c:pt idx="7">
                  <c:v>1:39:31 PM</c:v>
                </c:pt>
                <c:pt idx="8">
                  <c:v>1:39:41 PM</c:v>
                </c:pt>
                <c:pt idx="9">
                  <c:v>1:39:51 PM</c:v>
                </c:pt>
                <c:pt idx="10">
                  <c:v>1:40:01 PM</c:v>
                </c:pt>
                <c:pt idx="11">
                  <c:v>1:40:11 PM</c:v>
                </c:pt>
                <c:pt idx="12">
                  <c:v>1:40:21 PM</c:v>
                </c:pt>
                <c:pt idx="13">
                  <c:v>1:40:31 PM</c:v>
                </c:pt>
                <c:pt idx="14">
                  <c:v>1:40:41 PM</c:v>
                </c:pt>
                <c:pt idx="15">
                  <c:v>1:40:51 PM</c:v>
                </c:pt>
                <c:pt idx="16">
                  <c:v>1:41:01 PM</c:v>
                </c:pt>
                <c:pt idx="17">
                  <c:v>1:41:11 PM</c:v>
                </c:pt>
                <c:pt idx="18">
                  <c:v>1:41:21 PM</c:v>
                </c:pt>
                <c:pt idx="19">
                  <c:v>1:41:31 PM</c:v>
                </c:pt>
                <c:pt idx="20">
                  <c:v>1:41:41 PM</c:v>
                </c:pt>
                <c:pt idx="21">
                  <c:v>1:41:51 PM</c:v>
                </c:pt>
                <c:pt idx="22">
                  <c:v>1:42:01 PM</c:v>
                </c:pt>
                <c:pt idx="23">
                  <c:v>1:42:11 PM</c:v>
                </c:pt>
                <c:pt idx="24">
                  <c:v>1:42:21 PM</c:v>
                </c:pt>
                <c:pt idx="25">
                  <c:v>1:42:31 PM</c:v>
                </c:pt>
                <c:pt idx="26">
                  <c:v>1:42:41 PM</c:v>
                </c:pt>
                <c:pt idx="27">
                  <c:v>1:42:51 PM</c:v>
                </c:pt>
                <c:pt idx="28">
                  <c:v>1:43:01 PM</c:v>
                </c:pt>
                <c:pt idx="29">
                  <c:v>1:43:11 PM</c:v>
                </c:pt>
                <c:pt idx="30">
                  <c:v>1:43:21 PM</c:v>
                </c:pt>
                <c:pt idx="31">
                  <c:v>1:43:31 PM</c:v>
                </c:pt>
                <c:pt idx="32">
                  <c:v>1:43:41 PM</c:v>
                </c:pt>
                <c:pt idx="33">
                  <c:v>1:43:51 PM</c:v>
                </c:pt>
                <c:pt idx="34">
                  <c:v>1:44:01 PM</c:v>
                </c:pt>
                <c:pt idx="35">
                  <c:v>1:44:11 PM</c:v>
                </c:pt>
                <c:pt idx="36">
                  <c:v>1:44:21 PM</c:v>
                </c:pt>
                <c:pt idx="37">
                  <c:v>1:44:31 PM</c:v>
                </c:pt>
                <c:pt idx="38">
                  <c:v>1:44:41 PM</c:v>
                </c:pt>
                <c:pt idx="39">
                  <c:v>1:44:51 PM</c:v>
                </c:pt>
                <c:pt idx="40">
                  <c:v>1:45:01 PM</c:v>
                </c:pt>
                <c:pt idx="41">
                  <c:v>1:45:11 PM</c:v>
                </c:pt>
                <c:pt idx="42">
                  <c:v>1:45:21 PM</c:v>
                </c:pt>
                <c:pt idx="43">
                  <c:v>1:45:31 PM</c:v>
                </c:pt>
                <c:pt idx="44">
                  <c:v>1:45:41 PM</c:v>
                </c:pt>
                <c:pt idx="45">
                  <c:v>1:45:51 PM</c:v>
                </c:pt>
                <c:pt idx="46">
                  <c:v>1:46:01 PM</c:v>
                </c:pt>
                <c:pt idx="47">
                  <c:v>1:46:11 PM</c:v>
                </c:pt>
                <c:pt idx="48">
                  <c:v>1:46:21 PM</c:v>
                </c:pt>
                <c:pt idx="49">
                  <c:v>1:46:31 PM</c:v>
                </c:pt>
                <c:pt idx="50">
                  <c:v>1:46:41 PM</c:v>
                </c:pt>
                <c:pt idx="51">
                  <c:v>1:46:51 PM</c:v>
                </c:pt>
                <c:pt idx="52">
                  <c:v>1:47:01 PM</c:v>
                </c:pt>
                <c:pt idx="53">
                  <c:v>1:47:11 PM</c:v>
                </c:pt>
                <c:pt idx="54">
                  <c:v>1:47:21 PM</c:v>
                </c:pt>
                <c:pt idx="55">
                  <c:v>1:47:31 PM</c:v>
                </c:pt>
                <c:pt idx="56">
                  <c:v>1:47:41 PM</c:v>
                </c:pt>
                <c:pt idx="57">
                  <c:v>1:47:51 PM</c:v>
                </c:pt>
                <c:pt idx="58">
                  <c:v>1:48:01 PM</c:v>
                </c:pt>
                <c:pt idx="59">
                  <c:v>1:48:11 PM</c:v>
                </c:pt>
                <c:pt idx="60">
                  <c:v>1:48:21 PM</c:v>
                </c:pt>
              </c:strCache>
            </c:strRef>
          </c:cat>
          <c:val>
            <c:numRef>
              <c:f>'3.2 Temperature Sensors'!$B$87:$B$146</c:f>
              <c:numCache>
                <c:formatCode>0.000</c:formatCode>
                <c:ptCount val="60"/>
                <c:pt idx="0">
                  <c:v>11.4436</c:v>
                </c:pt>
                <c:pt idx="1">
                  <c:v>11.4346</c:v>
                </c:pt>
                <c:pt idx="2">
                  <c:v>11.4383</c:v>
                </c:pt>
                <c:pt idx="3">
                  <c:v>11.4307</c:v>
                </c:pt>
                <c:pt idx="4">
                  <c:v>11.3904</c:v>
                </c:pt>
                <c:pt idx="5">
                  <c:v>11.351000000000001</c:v>
                </c:pt>
                <c:pt idx="6">
                  <c:v>11.329499999999999</c:v>
                </c:pt>
                <c:pt idx="7">
                  <c:v>11.282999999999999</c:v>
                </c:pt>
                <c:pt idx="8">
                  <c:v>11.2682</c:v>
                </c:pt>
                <c:pt idx="9">
                  <c:v>11.2502</c:v>
                </c:pt>
                <c:pt idx="10">
                  <c:v>11.235300000000001</c:v>
                </c:pt>
                <c:pt idx="11">
                  <c:v>11.261100000000001</c:v>
                </c:pt>
                <c:pt idx="12">
                  <c:v>11.2707</c:v>
                </c:pt>
                <c:pt idx="13">
                  <c:v>11.275399999999999</c:v>
                </c:pt>
                <c:pt idx="14">
                  <c:v>11.319900000000001</c:v>
                </c:pt>
                <c:pt idx="15">
                  <c:v>11.324199999999999</c:v>
                </c:pt>
                <c:pt idx="16">
                  <c:v>11.355499999999999</c:v>
                </c:pt>
                <c:pt idx="17">
                  <c:v>11.3687</c:v>
                </c:pt>
                <c:pt idx="18">
                  <c:v>11.3863</c:v>
                </c:pt>
                <c:pt idx="19">
                  <c:v>11.403600000000001</c:v>
                </c:pt>
                <c:pt idx="20">
                  <c:v>11.4</c:v>
                </c:pt>
                <c:pt idx="21">
                  <c:v>11.373100000000001</c:v>
                </c:pt>
                <c:pt idx="22">
                  <c:v>11.3628</c:v>
                </c:pt>
                <c:pt idx="23">
                  <c:v>11.335699999999999</c:v>
                </c:pt>
                <c:pt idx="24">
                  <c:v>11.325699999999999</c:v>
                </c:pt>
                <c:pt idx="25">
                  <c:v>11.300700000000001</c:v>
                </c:pt>
                <c:pt idx="26">
                  <c:v>11.232200000000001</c:v>
                </c:pt>
                <c:pt idx="27">
                  <c:v>11.192500000000001</c:v>
                </c:pt>
                <c:pt idx="28">
                  <c:v>11.164999999999999</c:v>
                </c:pt>
                <c:pt idx="29">
                  <c:v>11.1196</c:v>
                </c:pt>
                <c:pt idx="30">
                  <c:v>11.1266</c:v>
                </c:pt>
                <c:pt idx="31">
                  <c:v>11.120900000000001</c:v>
                </c:pt>
                <c:pt idx="32">
                  <c:v>11.137600000000001</c:v>
                </c:pt>
                <c:pt idx="33">
                  <c:v>11.143800000000001</c:v>
                </c:pt>
                <c:pt idx="34">
                  <c:v>11.131399999999999</c:v>
                </c:pt>
                <c:pt idx="35">
                  <c:v>11.1045</c:v>
                </c:pt>
                <c:pt idx="36">
                  <c:v>11.1059</c:v>
                </c:pt>
                <c:pt idx="37">
                  <c:v>11.093</c:v>
                </c:pt>
                <c:pt idx="38">
                  <c:v>11.0799</c:v>
                </c:pt>
                <c:pt idx="39">
                  <c:v>11.0602</c:v>
                </c:pt>
                <c:pt idx="40">
                  <c:v>11.0586</c:v>
                </c:pt>
                <c:pt idx="41">
                  <c:v>11.0677</c:v>
                </c:pt>
                <c:pt idx="42">
                  <c:v>11.085800000000001</c:v>
                </c:pt>
                <c:pt idx="43">
                  <c:v>11.12</c:v>
                </c:pt>
                <c:pt idx="44">
                  <c:v>11.174300000000001</c:v>
                </c:pt>
                <c:pt idx="45">
                  <c:v>11.1889</c:v>
                </c:pt>
                <c:pt idx="46">
                  <c:v>11.202500000000001</c:v>
                </c:pt>
                <c:pt idx="47">
                  <c:v>11.219200000000001</c:v>
                </c:pt>
                <c:pt idx="48">
                  <c:v>11.2415</c:v>
                </c:pt>
                <c:pt idx="49">
                  <c:v>11.263299999999999</c:v>
                </c:pt>
                <c:pt idx="50">
                  <c:v>11.2919</c:v>
                </c:pt>
                <c:pt idx="51">
                  <c:v>11.295400000000001</c:v>
                </c:pt>
                <c:pt idx="52">
                  <c:v>11.280200000000001</c:v>
                </c:pt>
                <c:pt idx="53">
                  <c:v>11.2135</c:v>
                </c:pt>
                <c:pt idx="54">
                  <c:v>11.1875</c:v>
                </c:pt>
                <c:pt idx="55">
                  <c:v>11.146699999999999</c:v>
                </c:pt>
                <c:pt idx="56">
                  <c:v>11.101599999999999</c:v>
                </c:pt>
                <c:pt idx="57">
                  <c:v>11.089</c:v>
                </c:pt>
                <c:pt idx="58">
                  <c:v>11.090400000000001</c:v>
                </c:pt>
                <c:pt idx="59">
                  <c:v>11.117800000000001</c:v>
                </c:pt>
              </c:numCache>
            </c:numRef>
          </c:val>
          <c:smooth val="0"/>
          <c:extLst>
            <c:ext xmlns:c16="http://schemas.microsoft.com/office/drawing/2014/chart" uri="{C3380CC4-5D6E-409C-BE32-E72D297353CC}">
              <c16:uniqueId val="{00000000-94DD-46EE-9F54-0A21C43057DC}"/>
            </c:ext>
          </c:extLst>
        </c:ser>
        <c:ser>
          <c:idx val="1"/>
          <c:order val="1"/>
          <c:tx>
            <c:strRef>
              <c:f>'3.2 Temperature Sensors'!$C$86</c:f>
              <c:strCache>
                <c:ptCount val="1"/>
                <c:pt idx="0">
                  <c:v>FLUKE</c:v>
                </c:pt>
              </c:strCache>
            </c:strRef>
          </c:tx>
          <c:marker>
            <c:symbol val="none"/>
          </c:marker>
          <c:cat>
            <c:strRef>
              <c:f>'3.2 Temperature Sensors'!$A$86:$A$146</c:f>
              <c:strCache>
                <c:ptCount val="61"/>
                <c:pt idx="0">
                  <c:v>Time</c:v>
                </c:pt>
                <c:pt idx="1">
                  <c:v>1:38:31 PM</c:v>
                </c:pt>
                <c:pt idx="2">
                  <c:v>1:38:41 PM</c:v>
                </c:pt>
                <c:pt idx="3">
                  <c:v>1:38:51 PM</c:v>
                </c:pt>
                <c:pt idx="4">
                  <c:v>1:39:01 PM</c:v>
                </c:pt>
                <c:pt idx="5">
                  <c:v>1:39:11 PM</c:v>
                </c:pt>
                <c:pt idx="6">
                  <c:v>1:39:21 PM</c:v>
                </c:pt>
                <c:pt idx="7">
                  <c:v>1:39:31 PM</c:v>
                </c:pt>
                <c:pt idx="8">
                  <c:v>1:39:41 PM</c:v>
                </c:pt>
                <c:pt idx="9">
                  <c:v>1:39:51 PM</c:v>
                </c:pt>
                <c:pt idx="10">
                  <c:v>1:40:01 PM</c:v>
                </c:pt>
                <c:pt idx="11">
                  <c:v>1:40:11 PM</c:v>
                </c:pt>
                <c:pt idx="12">
                  <c:v>1:40:21 PM</c:v>
                </c:pt>
                <c:pt idx="13">
                  <c:v>1:40:31 PM</c:v>
                </c:pt>
                <c:pt idx="14">
                  <c:v>1:40:41 PM</c:v>
                </c:pt>
                <c:pt idx="15">
                  <c:v>1:40:51 PM</c:v>
                </c:pt>
                <c:pt idx="16">
                  <c:v>1:41:01 PM</c:v>
                </c:pt>
                <c:pt idx="17">
                  <c:v>1:41:11 PM</c:v>
                </c:pt>
                <c:pt idx="18">
                  <c:v>1:41:21 PM</c:v>
                </c:pt>
                <c:pt idx="19">
                  <c:v>1:41:31 PM</c:v>
                </c:pt>
                <c:pt idx="20">
                  <c:v>1:41:41 PM</c:v>
                </c:pt>
                <c:pt idx="21">
                  <c:v>1:41:51 PM</c:v>
                </c:pt>
                <c:pt idx="22">
                  <c:v>1:42:01 PM</c:v>
                </c:pt>
                <c:pt idx="23">
                  <c:v>1:42:11 PM</c:v>
                </c:pt>
                <c:pt idx="24">
                  <c:v>1:42:21 PM</c:v>
                </c:pt>
                <c:pt idx="25">
                  <c:v>1:42:31 PM</c:v>
                </c:pt>
                <c:pt idx="26">
                  <c:v>1:42:41 PM</c:v>
                </c:pt>
                <c:pt idx="27">
                  <c:v>1:42:51 PM</c:v>
                </c:pt>
                <c:pt idx="28">
                  <c:v>1:43:01 PM</c:v>
                </c:pt>
                <c:pt idx="29">
                  <c:v>1:43:11 PM</c:v>
                </c:pt>
                <c:pt idx="30">
                  <c:v>1:43:21 PM</c:v>
                </c:pt>
                <c:pt idx="31">
                  <c:v>1:43:31 PM</c:v>
                </c:pt>
                <c:pt idx="32">
                  <c:v>1:43:41 PM</c:v>
                </c:pt>
                <c:pt idx="33">
                  <c:v>1:43:51 PM</c:v>
                </c:pt>
                <c:pt idx="34">
                  <c:v>1:44:01 PM</c:v>
                </c:pt>
                <c:pt idx="35">
                  <c:v>1:44:11 PM</c:v>
                </c:pt>
                <c:pt idx="36">
                  <c:v>1:44:21 PM</c:v>
                </c:pt>
                <c:pt idx="37">
                  <c:v>1:44:31 PM</c:v>
                </c:pt>
                <c:pt idx="38">
                  <c:v>1:44:41 PM</c:v>
                </c:pt>
                <c:pt idx="39">
                  <c:v>1:44:51 PM</c:v>
                </c:pt>
                <c:pt idx="40">
                  <c:v>1:45:01 PM</c:v>
                </c:pt>
                <c:pt idx="41">
                  <c:v>1:45:11 PM</c:v>
                </c:pt>
                <c:pt idx="42">
                  <c:v>1:45:21 PM</c:v>
                </c:pt>
                <c:pt idx="43">
                  <c:v>1:45:31 PM</c:v>
                </c:pt>
                <c:pt idx="44">
                  <c:v>1:45:41 PM</c:v>
                </c:pt>
                <c:pt idx="45">
                  <c:v>1:45:51 PM</c:v>
                </c:pt>
                <c:pt idx="46">
                  <c:v>1:46:01 PM</c:v>
                </c:pt>
                <c:pt idx="47">
                  <c:v>1:46:11 PM</c:v>
                </c:pt>
                <c:pt idx="48">
                  <c:v>1:46:21 PM</c:v>
                </c:pt>
                <c:pt idx="49">
                  <c:v>1:46:31 PM</c:v>
                </c:pt>
                <c:pt idx="50">
                  <c:v>1:46:41 PM</c:v>
                </c:pt>
                <c:pt idx="51">
                  <c:v>1:46:51 PM</c:v>
                </c:pt>
                <c:pt idx="52">
                  <c:v>1:47:01 PM</c:v>
                </c:pt>
                <c:pt idx="53">
                  <c:v>1:47:11 PM</c:v>
                </c:pt>
                <c:pt idx="54">
                  <c:v>1:47:21 PM</c:v>
                </c:pt>
                <c:pt idx="55">
                  <c:v>1:47:31 PM</c:v>
                </c:pt>
                <c:pt idx="56">
                  <c:v>1:47:41 PM</c:v>
                </c:pt>
                <c:pt idx="57">
                  <c:v>1:47:51 PM</c:v>
                </c:pt>
                <c:pt idx="58">
                  <c:v>1:48:01 PM</c:v>
                </c:pt>
                <c:pt idx="59">
                  <c:v>1:48:11 PM</c:v>
                </c:pt>
                <c:pt idx="60">
                  <c:v>1:48:21 PM</c:v>
                </c:pt>
              </c:strCache>
            </c:strRef>
          </c:cat>
          <c:val>
            <c:numRef>
              <c:f>'3.2 Temperature Sensors'!$C$87:$C$146</c:f>
              <c:numCache>
                <c:formatCode>0.000</c:formatCode>
                <c:ptCount val="60"/>
                <c:pt idx="0">
                  <c:v>11.429</c:v>
                </c:pt>
                <c:pt idx="1">
                  <c:v>11.420999999999999</c:v>
                </c:pt>
                <c:pt idx="2">
                  <c:v>11.423</c:v>
                </c:pt>
                <c:pt idx="3">
                  <c:v>11.409000000000001</c:v>
                </c:pt>
                <c:pt idx="4">
                  <c:v>11.384</c:v>
                </c:pt>
                <c:pt idx="5">
                  <c:v>11.334</c:v>
                </c:pt>
                <c:pt idx="6">
                  <c:v>11.308</c:v>
                </c:pt>
                <c:pt idx="7">
                  <c:v>11.273</c:v>
                </c:pt>
                <c:pt idx="8">
                  <c:v>11.257</c:v>
                </c:pt>
                <c:pt idx="9">
                  <c:v>11.239000000000001</c:v>
                </c:pt>
                <c:pt idx="10">
                  <c:v>11.224</c:v>
                </c:pt>
                <c:pt idx="11">
                  <c:v>11.247</c:v>
                </c:pt>
                <c:pt idx="12">
                  <c:v>11.256</c:v>
                </c:pt>
                <c:pt idx="13">
                  <c:v>11.275</c:v>
                </c:pt>
                <c:pt idx="14">
                  <c:v>11.305999999999999</c:v>
                </c:pt>
                <c:pt idx="15">
                  <c:v>11.314</c:v>
                </c:pt>
                <c:pt idx="16">
                  <c:v>11.342000000000001</c:v>
                </c:pt>
                <c:pt idx="17">
                  <c:v>11.353</c:v>
                </c:pt>
                <c:pt idx="18">
                  <c:v>11.371</c:v>
                </c:pt>
                <c:pt idx="19">
                  <c:v>11.384</c:v>
                </c:pt>
                <c:pt idx="20">
                  <c:v>11.382999999999999</c:v>
                </c:pt>
                <c:pt idx="21">
                  <c:v>11.363</c:v>
                </c:pt>
                <c:pt idx="22">
                  <c:v>11.345000000000001</c:v>
                </c:pt>
                <c:pt idx="23">
                  <c:v>11.323</c:v>
                </c:pt>
                <c:pt idx="24">
                  <c:v>11.315</c:v>
                </c:pt>
                <c:pt idx="25">
                  <c:v>11.285</c:v>
                </c:pt>
                <c:pt idx="26">
                  <c:v>11.222</c:v>
                </c:pt>
                <c:pt idx="27">
                  <c:v>11.172000000000001</c:v>
                </c:pt>
                <c:pt idx="28">
                  <c:v>11.141999999999999</c:v>
                </c:pt>
                <c:pt idx="29">
                  <c:v>11.11</c:v>
                </c:pt>
                <c:pt idx="30">
                  <c:v>11.114000000000001</c:v>
                </c:pt>
                <c:pt idx="31">
                  <c:v>11.109</c:v>
                </c:pt>
                <c:pt idx="32">
                  <c:v>11.125</c:v>
                </c:pt>
                <c:pt idx="33">
                  <c:v>11.129</c:v>
                </c:pt>
                <c:pt idx="34">
                  <c:v>11.118</c:v>
                </c:pt>
                <c:pt idx="35">
                  <c:v>11.089</c:v>
                </c:pt>
                <c:pt idx="36">
                  <c:v>11.090999999999999</c:v>
                </c:pt>
                <c:pt idx="37">
                  <c:v>11.077999999999999</c:v>
                </c:pt>
                <c:pt idx="38">
                  <c:v>11.071</c:v>
                </c:pt>
                <c:pt idx="39">
                  <c:v>11.05</c:v>
                </c:pt>
                <c:pt idx="40">
                  <c:v>11.041</c:v>
                </c:pt>
                <c:pt idx="41">
                  <c:v>11.055</c:v>
                </c:pt>
                <c:pt idx="42">
                  <c:v>11.073</c:v>
                </c:pt>
                <c:pt idx="43">
                  <c:v>11.1</c:v>
                </c:pt>
                <c:pt idx="44">
                  <c:v>11.157</c:v>
                </c:pt>
                <c:pt idx="45">
                  <c:v>11.177</c:v>
                </c:pt>
                <c:pt idx="46">
                  <c:v>11.189</c:v>
                </c:pt>
                <c:pt idx="47">
                  <c:v>11.211</c:v>
                </c:pt>
                <c:pt idx="48">
                  <c:v>11.228999999999999</c:v>
                </c:pt>
                <c:pt idx="49">
                  <c:v>11.253</c:v>
                </c:pt>
                <c:pt idx="50">
                  <c:v>11.276</c:v>
                </c:pt>
                <c:pt idx="51">
                  <c:v>11.282</c:v>
                </c:pt>
                <c:pt idx="52">
                  <c:v>11.268000000000001</c:v>
                </c:pt>
                <c:pt idx="53">
                  <c:v>11.211</c:v>
                </c:pt>
                <c:pt idx="54">
                  <c:v>11.167</c:v>
                </c:pt>
                <c:pt idx="55">
                  <c:v>11.125</c:v>
                </c:pt>
                <c:pt idx="56">
                  <c:v>11.09</c:v>
                </c:pt>
                <c:pt idx="57">
                  <c:v>11.081</c:v>
                </c:pt>
                <c:pt idx="58">
                  <c:v>11.077999999999999</c:v>
                </c:pt>
                <c:pt idx="59">
                  <c:v>11.106999999999999</c:v>
                </c:pt>
              </c:numCache>
            </c:numRef>
          </c:val>
          <c:smooth val="0"/>
          <c:extLst>
            <c:ext xmlns:c16="http://schemas.microsoft.com/office/drawing/2014/chart" uri="{C3380CC4-5D6E-409C-BE32-E72D297353CC}">
              <c16:uniqueId val="{00000001-94DD-46EE-9F54-0A21C43057DC}"/>
            </c:ext>
          </c:extLst>
        </c:ser>
        <c:dLbls>
          <c:showLegendKey val="0"/>
          <c:showVal val="0"/>
          <c:showCatName val="0"/>
          <c:showSerName val="0"/>
          <c:showPercent val="0"/>
          <c:showBubbleSize val="0"/>
        </c:dLbls>
        <c:smooth val="0"/>
        <c:axId val="2109752096"/>
        <c:axId val="2109758080"/>
      </c:lineChart>
      <c:catAx>
        <c:axId val="2109752096"/>
        <c:scaling>
          <c:orientation val="minMax"/>
        </c:scaling>
        <c:delete val="0"/>
        <c:axPos val="b"/>
        <c:numFmt formatCode="General" sourceLinked="0"/>
        <c:majorTickMark val="out"/>
        <c:minorTickMark val="none"/>
        <c:tickLblPos val="nextTo"/>
        <c:crossAx val="2109758080"/>
        <c:crosses val="autoZero"/>
        <c:auto val="1"/>
        <c:lblAlgn val="ctr"/>
        <c:lblOffset val="100"/>
        <c:noMultiLvlLbl val="0"/>
      </c:catAx>
      <c:valAx>
        <c:axId val="2109758080"/>
        <c:scaling>
          <c:orientation val="minMax"/>
        </c:scaling>
        <c:delete val="0"/>
        <c:axPos val="l"/>
        <c:majorGridlines/>
        <c:numFmt formatCode="0.000" sourceLinked="1"/>
        <c:majorTickMark val="out"/>
        <c:minorTickMark val="none"/>
        <c:tickLblPos val="nextTo"/>
        <c:crossAx val="2109752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'3.2 Temperature Sensors'!$G$86</c:f>
              <c:strCache>
                <c:ptCount val="1"/>
                <c:pt idx="0">
                  <c:v>BMS</c:v>
                </c:pt>
              </c:strCache>
            </c:strRef>
          </c:tx>
          <c:marker>
            <c:symbol val="none"/>
          </c:marker>
          <c:cat>
            <c:strRef>
              <c:f>'3.2 Temperature Sensors'!$F$86:$F$146</c:f>
              <c:strCache>
                <c:ptCount val="61"/>
                <c:pt idx="0">
                  <c:v>Time</c:v>
                </c:pt>
                <c:pt idx="1">
                  <c:v>7:04:03 PM</c:v>
                </c:pt>
                <c:pt idx="2">
                  <c:v>7:04:13 PM</c:v>
                </c:pt>
                <c:pt idx="3">
                  <c:v>7:04:23 PM</c:v>
                </c:pt>
                <c:pt idx="4">
                  <c:v>7:04:33 PM</c:v>
                </c:pt>
                <c:pt idx="5">
                  <c:v>7:04:43 PM</c:v>
                </c:pt>
                <c:pt idx="6">
                  <c:v>7:04:53 PM</c:v>
                </c:pt>
                <c:pt idx="7">
                  <c:v>7:05:03 PM</c:v>
                </c:pt>
                <c:pt idx="8">
                  <c:v>7:05:13 PM</c:v>
                </c:pt>
                <c:pt idx="9">
                  <c:v>7:05:23 PM</c:v>
                </c:pt>
                <c:pt idx="10">
                  <c:v>7:05:33 PM</c:v>
                </c:pt>
                <c:pt idx="11">
                  <c:v>7:05:43 PM</c:v>
                </c:pt>
                <c:pt idx="12">
                  <c:v>7:05:53 PM</c:v>
                </c:pt>
                <c:pt idx="13">
                  <c:v>7:06:03 PM</c:v>
                </c:pt>
                <c:pt idx="14">
                  <c:v>7:06:13 PM</c:v>
                </c:pt>
                <c:pt idx="15">
                  <c:v>7:06:23 PM</c:v>
                </c:pt>
                <c:pt idx="16">
                  <c:v>7:06:33 PM</c:v>
                </c:pt>
                <c:pt idx="17">
                  <c:v>7:06:43 PM</c:v>
                </c:pt>
                <c:pt idx="18">
                  <c:v>7:06:53 PM</c:v>
                </c:pt>
                <c:pt idx="19">
                  <c:v>7:07:03 PM</c:v>
                </c:pt>
                <c:pt idx="20">
                  <c:v>7:07:13 PM</c:v>
                </c:pt>
                <c:pt idx="21">
                  <c:v>7:07:23 PM</c:v>
                </c:pt>
                <c:pt idx="22">
                  <c:v>7:07:33 PM</c:v>
                </c:pt>
                <c:pt idx="23">
                  <c:v>7:07:43 PM</c:v>
                </c:pt>
                <c:pt idx="24">
                  <c:v>7:07:53 PM</c:v>
                </c:pt>
                <c:pt idx="25">
                  <c:v>7:08:03 PM</c:v>
                </c:pt>
                <c:pt idx="26">
                  <c:v>7:08:13 PM</c:v>
                </c:pt>
                <c:pt idx="27">
                  <c:v>7:08:23 PM</c:v>
                </c:pt>
                <c:pt idx="28">
                  <c:v>7:08:33 PM</c:v>
                </c:pt>
                <c:pt idx="29">
                  <c:v>7:08:43 PM</c:v>
                </c:pt>
                <c:pt idx="30">
                  <c:v>7:08:53 PM</c:v>
                </c:pt>
                <c:pt idx="31">
                  <c:v>7:09:03 PM</c:v>
                </c:pt>
                <c:pt idx="32">
                  <c:v>7:09:13 PM</c:v>
                </c:pt>
                <c:pt idx="33">
                  <c:v>7:09:23 PM</c:v>
                </c:pt>
                <c:pt idx="34">
                  <c:v>7:09:33 PM</c:v>
                </c:pt>
                <c:pt idx="35">
                  <c:v>7:09:43 PM</c:v>
                </c:pt>
                <c:pt idx="36">
                  <c:v>7:09:53 PM</c:v>
                </c:pt>
                <c:pt idx="37">
                  <c:v>7:10:03 PM</c:v>
                </c:pt>
                <c:pt idx="38">
                  <c:v>7:10:13 PM</c:v>
                </c:pt>
                <c:pt idx="39">
                  <c:v>7:10:23 PM</c:v>
                </c:pt>
                <c:pt idx="40">
                  <c:v>7:10:33 PM</c:v>
                </c:pt>
                <c:pt idx="41">
                  <c:v>7:10:43 PM</c:v>
                </c:pt>
                <c:pt idx="42">
                  <c:v>7:10:53 PM</c:v>
                </c:pt>
                <c:pt idx="43">
                  <c:v>7:11:03 PM</c:v>
                </c:pt>
                <c:pt idx="44">
                  <c:v>7:11:13 PM</c:v>
                </c:pt>
                <c:pt idx="45">
                  <c:v>7:11:23 PM</c:v>
                </c:pt>
                <c:pt idx="46">
                  <c:v>7:11:33 PM</c:v>
                </c:pt>
                <c:pt idx="47">
                  <c:v>7:11:43 PM</c:v>
                </c:pt>
                <c:pt idx="48">
                  <c:v>7:11:53 PM</c:v>
                </c:pt>
                <c:pt idx="49">
                  <c:v>7:12:03 PM</c:v>
                </c:pt>
                <c:pt idx="50">
                  <c:v>7:12:13 PM</c:v>
                </c:pt>
                <c:pt idx="51">
                  <c:v>7:12:23 PM</c:v>
                </c:pt>
                <c:pt idx="52">
                  <c:v>7:12:33 PM</c:v>
                </c:pt>
                <c:pt idx="53">
                  <c:v>7:12:43 PM</c:v>
                </c:pt>
                <c:pt idx="54">
                  <c:v>7:09:53 PM</c:v>
                </c:pt>
                <c:pt idx="55">
                  <c:v>7:10:03 PM</c:v>
                </c:pt>
                <c:pt idx="56">
                  <c:v>7:10:13 PM</c:v>
                </c:pt>
                <c:pt idx="57">
                  <c:v>7:10:23 PM</c:v>
                </c:pt>
                <c:pt idx="58">
                  <c:v>7:10:33 PM</c:v>
                </c:pt>
                <c:pt idx="59">
                  <c:v>7:10:43 PM</c:v>
                </c:pt>
                <c:pt idx="60">
                  <c:v>7:10:53 PM</c:v>
                </c:pt>
              </c:strCache>
            </c:strRef>
          </c:cat>
          <c:val>
            <c:numRef>
              <c:f>'3.2 Temperature Sensors'!$G$87:$G$146</c:f>
              <c:numCache>
                <c:formatCode>0.000</c:formatCode>
                <c:ptCount val="60"/>
                <c:pt idx="0">
                  <c:v>13.701000000000001</c:v>
                </c:pt>
                <c:pt idx="1">
                  <c:v>13.621</c:v>
                </c:pt>
                <c:pt idx="2">
                  <c:v>13.741199999999999</c:v>
                </c:pt>
                <c:pt idx="3">
                  <c:v>14.0291</c:v>
                </c:pt>
                <c:pt idx="4">
                  <c:v>14.3512</c:v>
                </c:pt>
                <c:pt idx="5">
                  <c:v>14.539</c:v>
                </c:pt>
                <c:pt idx="6">
                  <c:v>14.497999999999999</c:v>
                </c:pt>
                <c:pt idx="7">
                  <c:v>14.2415</c:v>
                </c:pt>
                <c:pt idx="8">
                  <c:v>14.062099999999999</c:v>
                </c:pt>
                <c:pt idx="9">
                  <c:v>13.853199999999999</c:v>
                </c:pt>
                <c:pt idx="10">
                  <c:v>13.7714</c:v>
                </c:pt>
                <c:pt idx="11">
                  <c:v>13.631</c:v>
                </c:pt>
                <c:pt idx="12">
                  <c:v>13.5763</c:v>
                </c:pt>
                <c:pt idx="13">
                  <c:v>13.558199999999999</c:v>
                </c:pt>
                <c:pt idx="14">
                  <c:v>13.543900000000001</c:v>
                </c:pt>
                <c:pt idx="15">
                  <c:v>13.522399999999999</c:v>
                </c:pt>
                <c:pt idx="16">
                  <c:v>13.4621</c:v>
                </c:pt>
                <c:pt idx="17">
                  <c:v>13.423</c:v>
                </c:pt>
                <c:pt idx="18">
                  <c:v>13.623100000000001</c:v>
                </c:pt>
                <c:pt idx="19">
                  <c:v>13.7254</c:v>
                </c:pt>
                <c:pt idx="20">
                  <c:v>13.738</c:v>
                </c:pt>
                <c:pt idx="21">
                  <c:v>13.743499999999999</c:v>
                </c:pt>
                <c:pt idx="22">
                  <c:v>13.7204</c:v>
                </c:pt>
                <c:pt idx="23">
                  <c:v>13.749700000000001</c:v>
                </c:pt>
                <c:pt idx="24">
                  <c:v>13.6958</c:v>
                </c:pt>
                <c:pt idx="25">
                  <c:v>13.7492</c:v>
                </c:pt>
                <c:pt idx="26">
                  <c:v>13.738</c:v>
                </c:pt>
                <c:pt idx="27">
                  <c:v>13.745100000000001</c:v>
                </c:pt>
                <c:pt idx="28">
                  <c:v>13.696199999999999</c:v>
                </c:pt>
                <c:pt idx="29">
                  <c:v>13.7216</c:v>
                </c:pt>
                <c:pt idx="30">
                  <c:v>13.6172</c:v>
                </c:pt>
                <c:pt idx="31">
                  <c:v>13.452999999999999</c:v>
                </c:pt>
                <c:pt idx="32">
                  <c:v>13.306100000000001</c:v>
                </c:pt>
                <c:pt idx="33">
                  <c:v>13.313599999999999</c:v>
                </c:pt>
                <c:pt idx="34">
                  <c:v>13.32</c:v>
                </c:pt>
                <c:pt idx="35">
                  <c:v>13.289</c:v>
                </c:pt>
                <c:pt idx="36">
                  <c:v>13.305899999999999</c:v>
                </c:pt>
                <c:pt idx="37">
                  <c:v>13.231400000000001</c:v>
                </c:pt>
                <c:pt idx="38">
                  <c:v>13.2797</c:v>
                </c:pt>
                <c:pt idx="39">
                  <c:v>13.3216</c:v>
                </c:pt>
                <c:pt idx="40">
                  <c:v>13.2475</c:v>
                </c:pt>
                <c:pt idx="41">
                  <c:v>13.2621</c:v>
                </c:pt>
                <c:pt idx="42">
                  <c:v>13.440300000000001</c:v>
                </c:pt>
                <c:pt idx="43">
                  <c:v>13.5481</c:v>
                </c:pt>
                <c:pt idx="44">
                  <c:v>13.5023</c:v>
                </c:pt>
                <c:pt idx="45">
                  <c:v>13.53</c:v>
                </c:pt>
                <c:pt idx="46">
                  <c:v>13.3863</c:v>
                </c:pt>
                <c:pt idx="47">
                  <c:v>13.3491</c:v>
                </c:pt>
                <c:pt idx="48">
                  <c:v>13.33</c:v>
                </c:pt>
                <c:pt idx="49">
                  <c:v>13.2912</c:v>
                </c:pt>
                <c:pt idx="50">
                  <c:v>13.319000000000001</c:v>
                </c:pt>
                <c:pt idx="51">
                  <c:v>13.3102</c:v>
                </c:pt>
                <c:pt idx="52">
                  <c:v>13.326599999999999</c:v>
                </c:pt>
                <c:pt idx="53">
                  <c:v>13.289</c:v>
                </c:pt>
                <c:pt idx="54">
                  <c:v>13.2319</c:v>
                </c:pt>
                <c:pt idx="55">
                  <c:v>13.231400000000001</c:v>
                </c:pt>
                <c:pt idx="56">
                  <c:v>13.132</c:v>
                </c:pt>
                <c:pt idx="57">
                  <c:v>13.138999999999999</c:v>
                </c:pt>
                <c:pt idx="58">
                  <c:v>13.202500000000001</c:v>
                </c:pt>
                <c:pt idx="59">
                  <c:v>13.170999999999999</c:v>
                </c:pt>
              </c:numCache>
            </c:numRef>
          </c:val>
          <c:smooth val="0"/>
          <c:extLst>
            <c:ext xmlns:c16="http://schemas.microsoft.com/office/drawing/2014/chart" uri="{C3380CC4-5D6E-409C-BE32-E72D297353CC}">
              <c16:uniqueId val="{00000000-B88C-4B84-9EE6-B10FD8243892}"/>
            </c:ext>
          </c:extLst>
        </c:ser>
        <c:ser>
          <c:idx val="1"/>
          <c:order val="1"/>
          <c:tx>
            <c:strRef>
              <c:f>'3.2 Temperature Sensors'!$H$86</c:f>
              <c:strCache>
                <c:ptCount val="1"/>
                <c:pt idx="0">
                  <c:v>FLUKE</c:v>
                </c:pt>
              </c:strCache>
            </c:strRef>
          </c:tx>
          <c:marker>
            <c:symbol val="none"/>
          </c:marker>
          <c:cat>
            <c:strRef>
              <c:f>'3.2 Temperature Sensors'!$F$86:$F$146</c:f>
              <c:strCache>
                <c:ptCount val="61"/>
                <c:pt idx="0">
                  <c:v>Time</c:v>
                </c:pt>
                <c:pt idx="1">
                  <c:v>7:04:03 PM</c:v>
                </c:pt>
                <c:pt idx="2">
                  <c:v>7:04:13 PM</c:v>
                </c:pt>
                <c:pt idx="3">
                  <c:v>7:04:23 PM</c:v>
                </c:pt>
                <c:pt idx="4">
                  <c:v>7:04:33 PM</c:v>
                </c:pt>
                <c:pt idx="5">
                  <c:v>7:04:43 PM</c:v>
                </c:pt>
                <c:pt idx="6">
                  <c:v>7:04:53 PM</c:v>
                </c:pt>
                <c:pt idx="7">
                  <c:v>7:05:03 PM</c:v>
                </c:pt>
                <c:pt idx="8">
                  <c:v>7:05:13 PM</c:v>
                </c:pt>
                <c:pt idx="9">
                  <c:v>7:05:23 PM</c:v>
                </c:pt>
                <c:pt idx="10">
                  <c:v>7:05:33 PM</c:v>
                </c:pt>
                <c:pt idx="11">
                  <c:v>7:05:43 PM</c:v>
                </c:pt>
                <c:pt idx="12">
                  <c:v>7:05:53 PM</c:v>
                </c:pt>
                <c:pt idx="13">
                  <c:v>7:06:03 PM</c:v>
                </c:pt>
                <c:pt idx="14">
                  <c:v>7:06:13 PM</c:v>
                </c:pt>
                <c:pt idx="15">
                  <c:v>7:06:23 PM</c:v>
                </c:pt>
                <c:pt idx="16">
                  <c:v>7:06:33 PM</c:v>
                </c:pt>
                <c:pt idx="17">
                  <c:v>7:06:43 PM</c:v>
                </c:pt>
                <c:pt idx="18">
                  <c:v>7:06:53 PM</c:v>
                </c:pt>
                <c:pt idx="19">
                  <c:v>7:07:03 PM</c:v>
                </c:pt>
                <c:pt idx="20">
                  <c:v>7:07:13 PM</c:v>
                </c:pt>
                <c:pt idx="21">
                  <c:v>7:07:23 PM</c:v>
                </c:pt>
                <c:pt idx="22">
                  <c:v>7:07:33 PM</c:v>
                </c:pt>
                <c:pt idx="23">
                  <c:v>7:07:43 PM</c:v>
                </c:pt>
                <c:pt idx="24">
                  <c:v>7:07:53 PM</c:v>
                </c:pt>
                <c:pt idx="25">
                  <c:v>7:08:03 PM</c:v>
                </c:pt>
                <c:pt idx="26">
                  <c:v>7:08:13 PM</c:v>
                </c:pt>
                <c:pt idx="27">
                  <c:v>7:08:23 PM</c:v>
                </c:pt>
                <c:pt idx="28">
                  <c:v>7:08:33 PM</c:v>
                </c:pt>
                <c:pt idx="29">
                  <c:v>7:08:43 PM</c:v>
                </c:pt>
                <c:pt idx="30">
                  <c:v>7:08:53 PM</c:v>
                </c:pt>
                <c:pt idx="31">
                  <c:v>7:09:03 PM</c:v>
                </c:pt>
                <c:pt idx="32">
                  <c:v>7:09:13 PM</c:v>
                </c:pt>
                <c:pt idx="33">
                  <c:v>7:09:23 PM</c:v>
                </c:pt>
                <c:pt idx="34">
                  <c:v>7:09:33 PM</c:v>
                </c:pt>
                <c:pt idx="35">
                  <c:v>7:09:43 PM</c:v>
                </c:pt>
                <c:pt idx="36">
                  <c:v>7:09:53 PM</c:v>
                </c:pt>
                <c:pt idx="37">
                  <c:v>7:10:03 PM</c:v>
                </c:pt>
                <c:pt idx="38">
                  <c:v>7:10:13 PM</c:v>
                </c:pt>
                <c:pt idx="39">
                  <c:v>7:10:23 PM</c:v>
                </c:pt>
                <c:pt idx="40">
                  <c:v>7:10:33 PM</c:v>
                </c:pt>
                <c:pt idx="41">
                  <c:v>7:10:43 PM</c:v>
                </c:pt>
                <c:pt idx="42">
                  <c:v>7:10:53 PM</c:v>
                </c:pt>
                <c:pt idx="43">
                  <c:v>7:11:03 PM</c:v>
                </c:pt>
                <c:pt idx="44">
                  <c:v>7:11:13 PM</c:v>
                </c:pt>
                <c:pt idx="45">
                  <c:v>7:11:23 PM</c:v>
                </c:pt>
                <c:pt idx="46">
                  <c:v>7:11:33 PM</c:v>
                </c:pt>
                <c:pt idx="47">
                  <c:v>7:11:43 PM</c:v>
                </c:pt>
                <c:pt idx="48">
                  <c:v>7:11:53 PM</c:v>
                </c:pt>
                <c:pt idx="49">
                  <c:v>7:12:03 PM</c:v>
                </c:pt>
                <c:pt idx="50">
                  <c:v>7:12:13 PM</c:v>
                </c:pt>
                <c:pt idx="51">
                  <c:v>7:12:23 PM</c:v>
                </c:pt>
                <c:pt idx="52">
                  <c:v>7:12:33 PM</c:v>
                </c:pt>
                <c:pt idx="53">
                  <c:v>7:12:43 PM</c:v>
                </c:pt>
                <c:pt idx="54">
                  <c:v>7:09:53 PM</c:v>
                </c:pt>
                <c:pt idx="55">
                  <c:v>7:10:03 PM</c:v>
                </c:pt>
                <c:pt idx="56">
                  <c:v>7:10:13 PM</c:v>
                </c:pt>
                <c:pt idx="57">
                  <c:v>7:10:23 PM</c:v>
                </c:pt>
                <c:pt idx="58">
                  <c:v>7:10:33 PM</c:v>
                </c:pt>
                <c:pt idx="59">
                  <c:v>7:10:43 PM</c:v>
                </c:pt>
                <c:pt idx="60">
                  <c:v>7:10:53 PM</c:v>
                </c:pt>
              </c:strCache>
            </c:strRef>
          </c:cat>
          <c:val>
            <c:numRef>
              <c:f>'3.2 Temperature Sensors'!$H$87:$H$146</c:f>
              <c:numCache>
                <c:formatCode>0.000</c:formatCode>
                <c:ptCount val="60"/>
                <c:pt idx="0">
                  <c:v>13.667</c:v>
                </c:pt>
                <c:pt idx="1">
                  <c:v>13.644</c:v>
                </c:pt>
                <c:pt idx="2">
                  <c:v>13.78</c:v>
                </c:pt>
                <c:pt idx="3">
                  <c:v>14.039</c:v>
                </c:pt>
                <c:pt idx="4">
                  <c:v>14.321999999999999</c:v>
                </c:pt>
                <c:pt idx="5">
                  <c:v>14.528</c:v>
                </c:pt>
                <c:pt idx="6">
                  <c:v>14.513</c:v>
                </c:pt>
                <c:pt idx="7">
                  <c:v>14.281000000000001</c:v>
                </c:pt>
                <c:pt idx="8">
                  <c:v>14.074</c:v>
                </c:pt>
                <c:pt idx="9">
                  <c:v>13.882999999999999</c:v>
                </c:pt>
                <c:pt idx="10">
                  <c:v>13.741</c:v>
                </c:pt>
                <c:pt idx="11">
                  <c:v>13.638</c:v>
                </c:pt>
                <c:pt idx="12">
                  <c:v>13.61</c:v>
                </c:pt>
                <c:pt idx="13">
                  <c:v>13.553000000000001</c:v>
                </c:pt>
                <c:pt idx="14">
                  <c:v>13.535</c:v>
                </c:pt>
                <c:pt idx="15">
                  <c:v>13.497999999999999</c:v>
                </c:pt>
                <c:pt idx="16">
                  <c:v>13.473000000000001</c:v>
                </c:pt>
                <c:pt idx="17">
                  <c:v>13.413</c:v>
                </c:pt>
                <c:pt idx="18">
                  <c:v>13.653</c:v>
                </c:pt>
                <c:pt idx="19">
                  <c:v>13.715999999999999</c:v>
                </c:pt>
                <c:pt idx="20">
                  <c:v>13.701000000000001</c:v>
                </c:pt>
                <c:pt idx="21">
                  <c:v>13.712999999999999</c:v>
                </c:pt>
                <c:pt idx="22">
                  <c:v>13.725</c:v>
                </c:pt>
                <c:pt idx="23">
                  <c:v>13.715999999999999</c:v>
                </c:pt>
                <c:pt idx="24">
                  <c:v>13.733000000000001</c:v>
                </c:pt>
                <c:pt idx="25">
                  <c:v>13.718999999999999</c:v>
                </c:pt>
                <c:pt idx="26">
                  <c:v>13.74</c:v>
                </c:pt>
                <c:pt idx="27">
                  <c:v>13.715999999999999</c:v>
                </c:pt>
                <c:pt idx="28">
                  <c:v>13.678000000000001</c:v>
                </c:pt>
                <c:pt idx="29">
                  <c:v>13.707000000000001</c:v>
                </c:pt>
                <c:pt idx="30">
                  <c:v>13.651</c:v>
                </c:pt>
                <c:pt idx="31">
                  <c:v>13.413</c:v>
                </c:pt>
                <c:pt idx="32">
                  <c:v>13.343999999999999</c:v>
                </c:pt>
                <c:pt idx="33">
                  <c:v>13.326000000000001</c:v>
                </c:pt>
                <c:pt idx="34">
                  <c:v>13.343</c:v>
                </c:pt>
                <c:pt idx="35">
                  <c:v>13.282999999999999</c:v>
                </c:pt>
                <c:pt idx="36">
                  <c:v>13.265000000000001</c:v>
                </c:pt>
                <c:pt idx="37">
                  <c:v>13.266</c:v>
                </c:pt>
                <c:pt idx="38">
                  <c:v>13.288</c:v>
                </c:pt>
                <c:pt idx="39">
                  <c:v>13.305</c:v>
                </c:pt>
                <c:pt idx="40">
                  <c:v>13.250999999999999</c:v>
                </c:pt>
                <c:pt idx="41">
                  <c:v>13.228</c:v>
                </c:pt>
                <c:pt idx="42">
                  <c:v>13.428000000000001</c:v>
                </c:pt>
                <c:pt idx="43">
                  <c:v>13.510999999999999</c:v>
                </c:pt>
                <c:pt idx="44">
                  <c:v>13.516999999999999</c:v>
                </c:pt>
                <c:pt idx="45">
                  <c:v>13.502000000000001</c:v>
                </c:pt>
                <c:pt idx="46">
                  <c:v>13.402000000000001</c:v>
                </c:pt>
                <c:pt idx="47">
                  <c:v>13.382000000000001</c:v>
                </c:pt>
                <c:pt idx="48">
                  <c:v>13.364000000000001</c:v>
                </c:pt>
                <c:pt idx="49">
                  <c:v>13.326000000000001</c:v>
                </c:pt>
                <c:pt idx="50">
                  <c:v>13.325000000000001</c:v>
                </c:pt>
                <c:pt idx="51">
                  <c:v>13.303000000000001</c:v>
                </c:pt>
                <c:pt idx="52">
                  <c:v>13.293000000000001</c:v>
                </c:pt>
                <c:pt idx="53">
                  <c:v>13.294</c:v>
                </c:pt>
                <c:pt idx="54">
                  <c:v>13.260000000000002</c:v>
                </c:pt>
                <c:pt idx="55">
                  <c:v>13.266</c:v>
                </c:pt>
                <c:pt idx="56">
                  <c:v>13.145000000000001</c:v>
                </c:pt>
                <c:pt idx="57">
                  <c:v>13.146000000000001</c:v>
                </c:pt>
                <c:pt idx="58">
                  <c:v>13.168000000000001</c:v>
                </c:pt>
                <c:pt idx="59">
                  <c:v>13.185</c:v>
                </c:pt>
              </c:numCache>
            </c:numRef>
          </c:val>
          <c:smooth val="0"/>
          <c:extLst>
            <c:ext xmlns:c16="http://schemas.microsoft.com/office/drawing/2014/chart" uri="{C3380CC4-5D6E-409C-BE32-E72D297353CC}">
              <c16:uniqueId val="{00000001-B88C-4B84-9EE6-B10FD8243892}"/>
            </c:ext>
          </c:extLst>
        </c:ser>
        <c:dLbls>
          <c:showLegendKey val="0"/>
          <c:showVal val="0"/>
          <c:showCatName val="0"/>
          <c:showSerName val="0"/>
          <c:showPercent val="0"/>
          <c:showBubbleSize val="0"/>
        </c:dLbls>
        <c:smooth val="0"/>
        <c:axId val="2109755360"/>
        <c:axId val="2109758624"/>
      </c:lineChart>
      <c:catAx>
        <c:axId val="2109755360"/>
        <c:scaling>
          <c:orientation val="minMax"/>
        </c:scaling>
        <c:delete val="0"/>
        <c:axPos val="b"/>
        <c:numFmt formatCode="General" sourceLinked="0"/>
        <c:majorTickMark val="out"/>
        <c:minorTickMark val="none"/>
        <c:tickLblPos val="nextTo"/>
        <c:crossAx val="2109758624"/>
        <c:crosses val="autoZero"/>
        <c:auto val="1"/>
        <c:lblAlgn val="ctr"/>
        <c:lblOffset val="100"/>
        <c:noMultiLvlLbl val="0"/>
      </c:catAx>
      <c:valAx>
        <c:axId val="2109758624"/>
        <c:scaling>
          <c:orientation val="minMax"/>
        </c:scaling>
        <c:delete val="0"/>
        <c:axPos val="l"/>
        <c:majorGridlines/>
        <c:numFmt formatCode="0.000" sourceLinked="1"/>
        <c:majorTickMark val="out"/>
        <c:minorTickMark val="none"/>
        <c:tickLblPos val="nextTo"/>
        <c:crossAx val="21097553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'3.2 Temperature Sensors'!$G$7</c:f>
              <c:strCache>
                <c:ptCount val="1"/>
                <c:pt idx="0">
                  <c:v>BMS</c:v>
                </c:pt>
              </c:strCache>
            </c:strRef>
          </c:tx>
          <c:marker>
            <c:symbol val="none"/>
          </c:marker>
          <c:cat>
            <c:strRef>
              <c:f>'3.2 Temperature Sensors'!$F$7:$F$67</c:f>
              <c:strCache>
                <c:ptCount val="61"/>
                <c:pt idx="0">
                  <c:v>Time</c:v>
                </c:pt>
                <c:pt idx="1">
                  <c:v>11:43:47 AM</c:v>
                </c:pt>
                <c:pt idx="2">
                  <c:v>11:43:57 AM</c:v>
                </c:pt>
                <c:pt idx="3">
                  <c:v>11:44:07 AM</c:v>
                </c:pt>
                <c:pt idx="4">
                  <c:v>11:44:17 AM</c:v>
                </c:pt>
                <c:pt idx="5">
                  <c:v>11:44:27 AM</c:v>
                </c:pt>
                <c:pt idx="6">
                  <c:v>11:44:37 AM</c:v>
                </c:pt>
                <c:pt idx="7">
                  <c:v>11:44:47 AM</c:v>
                </c:pt>
                <c:pt idx="8">
                  <c:v>11:44:57 AM</c:v>
                </c:pt>
                <c:pt idx="9">
                  <c:v>11:45:07 AM</c:v>
                </c:pt>
                <c:pt idx="10">
                  <c:v>11:45:17 AM</c:v>
                </c:pt>
                <c:pt idx="11">
                  <c:v>11:45:27 AM</c:v>
                </c:pt>
                <c:pt idx="12">
                  <c:v>11:45:37 AM</c:v>
                </c:pt>
                <c:pt idx="13">
                  <c:v>11:45:47 AM</c:v>
                </c:pt>
                <c:pt idx="14">
                  <c:v>11:45:57 AM</c:v>
                </c:pt>
                <c:pt idx="15">
                  <c:v>11:46:07 AM</c:v>
                </c:pt>
                <c:pt idx="16">
                  <c:v>11:46:17 AM</c:v>
                </c:pt>
                <c:pt idx="17">
                  <c:v>11:46:27 AM</c:v>
                </c:pt>
                <c:pt idx="18">
                  <c:v>11:46:37 AM</c:v>
                </c:pt>
                <c:pt idx="19">
                  <c:v>11:46:47 AM</c:v>
                </c:pt>
                <c:pt idx="20">
                  <c:v>11:46:57 AM</c:v>
                </c:pt>
                <c:pt idx="21">
                  <c:v>11:47:07 AM</c:v>
                </c:pt>
                <c:pt idx="22">
                  <c:v>11:47:17 AM</c:v>
                </c:pt>
                <c:pt idx="23">
                  <c:v>11:47:27 AM</c:v>
                </c:pt>
                <c:pt idx="24">
                  <c:v>11:47:37 AM</c:v>
                </c:pt>
                <c:pt idx="25">
                  <c:v>11:47:47 AM</c:v>
                </c:pt>
                <c:pt idx="26">
                  <c:v>11:47:57 AM</c:v>
                </c:pt>
                <c:pt idx="27">
                  <c:v>11:48:07 AM</c:v>
                </c:pt>
                <c:pt idx="28">
                  <c:v>11:48:17 AM</c:v>
                </c:pt>
                <c:pt idx="29">
                  <c:v>11:48:27 AM</c:v>
                </c:pt>
                <c:pt idx="30">
                  <c:v>11:48:37 AM</c:v>
                </c:pt>
                <c:pt idx="31">
                  <c:v>11:48:47 AM</c:v>
                </c:pt>
                <c:pt idx="32">
                  <c:v>11:48:57 AM</c:v>
                </c:pt>
                <c:pt idx="33">
                  <c:v>11:49:07 AM</c:v>
                </c:pt>
                <c:pt idx="34">
                  <c:v>11:49:17 AM</c:v>
                </c:pt>
                <c:pt idx="35">
                  <c:v>11:49:27 AM</c:v>
                </c:pt>
                <c:pt idx="36">
                  <c:v>11:49:37 AM</c:v>
                </c:pt>
                <c:pt idx="37">
                  <c:v>11:49:47 AM</c:v>
                </c:pt>
                <c:pt idx="38">
                  <c:v>11:49:57 AM</c:v>
                </c:pt>
                <c:pt idx="39">
                  <c:v>11:50:07 AM</c:v>
                </c:pt>
                <c:pt idx="40">
                  <c:v>11:50:17 AM</c:v>
                </c:pt>
                <c:pt idx="41">
                  <c:v>11:50:27 AM</c:v>
                </c:pt>
                <c:pt idx="42">
                  <c:v>11:50:37 AM</c:v>
                </c:pt>
                <c:pt idx="43">
                  <c:v>11:50:47 AM</c:v>
                </c:pt>
                <c:pt idx="44">
                  <c:v>11:50:57 AM</c:v>
                </c:pt>
                <c:pt idx="45">
                  <c:v>11:51:07 AM</c:v>
                </c:pt>
                <c:pt idx="46">
                  <c:v>11:51:17 AM</c:v>
                </c:pt>
                <c:pt idx="47">
                  <c:v>11:51:27 AM</c:v>
                </c:pt>
                <c:pt idx="48">
                  <c:v>11:51:37 AM</c:v>
                </c:pt>
                <c:pt idx="49">
                  <c:v>11:51:47 AM</c:v>
                </c:pt>
                <c:pt idx="50">
                  <c:v>11:51:57 AM</c:v>
                </c:pt>
                <c:pt idx="51">
                  <c:v>11:52:07 AM</c:v>
                </c:pt>
                <c:pt idx="52">
                  <c:v>11:52:17 AM</c:v>
                </c:pt>
                <c:pt idx="53">
                  <c:v>11:52:27 AM</c:v>
                </c:pt>
                <c:pt idx="54">
                  <c:v>11:52:37 AM</c:v>
                </c:pt>
                <c:pt idx="55">
                  <c:v>11:52:47 AM</c:v>
                </c:pt>
                <c:pt idx="56">
                  <c:v>11:52:57 AM</c:v>
                </c:pt>
                <c:pt idx="57">
                  <c:v>11:53:07 AM</c:v>
                </c:pt>
                <c:pt idx="58">
                  <c:v>11:53:17 AM</c:v>
                </c:pt>
                <c:pt idx="59">
                  <c:v>11:53:27 AM</c:v>
                </c:pt>
                <c:pt idx="60">
                  <c:v>11:53:37 AM</c:v>
                </c:pt>
              </c:strCache>
            </c:strRef>
          </c:cat>
          <c:val>
            <c:numRef>
              <c:f>'3.2 Temperature Sensors'!$G$8:$G$67</c:f>
              <c:numCache>
                <c:formatCode>0.000</c:formatCode>
                <c:ptCount val="60"/>
                <c:pt idx="0">
                  <c:v>7.3609999999999998</c:v>
                </c:pt>
                <c:pt idx="1">
                  <c:v>7.3811</c:v>
                </c:pt>
                <c:pt idx="2">
                  <c:v>7.3832000000000004</c:v>
                </c:pt>
                <c:pt idx="3">
                  <c:v>7.3849999999999998</c:v>
                </c:pt>
                <c:pt idx="4">
                  <c:v>7.3478000000000003</c:v>
                </c:pt>
                <c:pt idx="5">
                  <c:v>7.2988</c:v>
                </c:pt>
                <c:pt idx="6">
                  <c:v>7.2933000000000003</c:v>
                </c:pt>
                <c:pt idx="7">
                  <c:v>7.3525999999999998</c:v>
                </c:pt>
                <c:pt idx="8">
                  <c:v>7.3674999999999997</c:v>
                </c:pt>
                <c:pt idx="9">
                  <c:v>7.3426999999999998</c:v>
                </c:pt>
                <c:pt idx="10">
                  <c:v>7.3207000000000004</c:v>
                </c:pt>
                <c:pt idx="11">
                  <c:v>7.3078000000000003</c:v>
                </c:pt>
                <c:pt idx="12">
                  <c:v>7.2864000000000004</c:v>
                </c:pt>
                <c:pt idx="13">
                  <c:v>7.2744999999999997</c:v>
                </c:pt>
                <c:pt idx="14">
                  <c:v>7.2911999999999999</c:v>
                </c:pt>
                <c:pt idx="15">
                  <c:v>7.2674000000000003</c:v>
                </c:pt>
                <c:pt idx="16">
                  <c:v>7.3192000000000004</c:v>
                </c:pt>
                <c:pt idx="17">
                  <c:v>7.3440000000000003</c:v>
                </c:pt>
                <c:pt idx="18">
                  <c:v>7.2915000000000001</c:v>
                </c:pt>
                <c:pt idx="19">
                  <c:v>7.3586</c:v>
                </c:pt>
                <c:pt idx="20">
                  <c:v>7.2854000000000001</c:v>
                </c:pt>
                <c:pt idx="21">
                  <c:v>7.2869999999999999</c:v>
                </c:pt>
                <c:pt idx="22">
                  <c:v>7.3578000000000001</c:v>
                </c:pt>
                <c:pt idx="23">
                  <c:v>7.3830999999999998</c:v>
                </c:pt>
                <c:pt idx="24">
                  <c:v>7.3978999999999999</c:v>
                </c:pt>
                <c:pt idx="25">
                  <c:v>7.3910999999999998</c:v>
                </c:pt>
                <c:pt idx="26">
                  <c:v>7.4311999999999996</c:v>
                </c:pt>
                <c:pt idx="27">
                  <c:v>7.4314999999999998</c:v>
                </c:pt>
                <c:pt idx="28">
                  <c:v>7.3262</c:v>
                </c:pt>
                <c:pt idx="29">
                  <c:v>7.3202999999999996</c:v>
                </c:pt>
                <c:pt idx="30">
                  <c:v>7.2305000000000001</c:v>
                </c:pt>
                <c:pt idx="31">
                  <c:v>7.2511999999999999</c:v>
                </c:pt>
                <c:pt idx="32">
                  <c:v>7.2746000000000004</c:v>
                </c:pt>
                <c:pt idx="33">
                  <c:v>7.2587000000000002</c:v>
                </c:pt>
                <c:pt idx="34">
                  <c:v>7.2824999999999998</c:v>
                </c:pt>
                <c:pt idx="35">
                  <c:v>7.2832999999999997</c:v>
                </c:pt>
                <c:pt idx="36">
                  <c:v>7.2607999999999997</c:v>
                </c:pt>
                <c:pt idx="37">
                  <c:v>7.2645</c:v>
                </c:pt>
                <c:pt idx="38">
                  <c:v>7.3000999999999996</c:v>
                </c:pt>
                <c:pt idx="39">
                  <c:v>7.2927999999999997</c:v>
                </c:pt>
                <c:pt idx="40">
                  <c:v>7.2884000000000002</c:v>
                </c:pt>
                <c:pt idx="41">
                  <c:v>7.3369999999999997</c:v>
                </c:pt>
                <c:pt idx="42">
                  <c:v>7.3310000000000004</c:v>
                </c:pt>
                <c:pt idx="43">
                  <c:v>7.3014999999999999</c:v>
                </c:pt>
                <c:pt idx="44">
                  <c:v>7.3465999999999996</c:v>
                </c:pt>
                <c:pt idx="45">
                  <c:v>7.2465999999999999</c:v>
                </c:pt>
                <c:pt idx="46">
                  <c:v>7.3101000000000003</c:v>
                </c:pt>
                <c:pt idx="47">
                  <c:v>7.2717999999999998</c:v>
                </c:pt>
                <c:pt idx="48">
                  <c:v>7.2502000000000004</c:v>
                </c:pt>
                <c:pt idx="49">
                  <c:v>7.2892000000000001</c:v>
                </c:pt>
                <c:pt idx="50">
                  <c:v>7.2561999999999998</c:v>
                </c:pt>
                <c:pt idx="51">
                  <c:v>7.2328000000000001</c:v>
                </c:pt>
                <c:pt idx="52">
                  <c:v>7.2049000000000003</c:v>
                </c:pt>
                <c:pt idx="53">
                  <c:v>7.2351000000000001</c:v>
                </c:pt>
                <c:pt idx="54">
                  <c:v>7.1940999999999997</c:v>
                </c:pt>
                <c:pt idx="55">
                  <c:v>7.1843000000000004</c:v>
                </c:pt>
                <c:pt idx="56">
                  <c:v>7.2423000000000002</c:v>
                </c:pt>
                <c:pt idx="57">
                  <c:v>7.2565999999999997</c:v>
                </c:pt>
                <c:pt idx="58">
                  <c:v>7.2371999999999996</c:v>
                </c:pt>
                <c:pt idx="59">
                  <c:v>7.1921999999999997</c:v>
                </c:pt>
              </c:numCache>
            </c:numRef>
          </c:val>
          <c:smooth val="0"/>
          <c:extLst>
            <c:ext xmlns:c16="http://schemas.microsoft.com/office/drawing/2014/chart" uri="{C3380CC4-5D6E-409C-BE32-E72D297353CC}">
              <c16:uniqueId val="{00000000-31DE-4542-9406-EA219FFF0496}"/>
            </c:ext>
          </c:extLst>
        </c:ser>
        <c:ser>
          <c:idx val="1"/>
          <c:order val="1"/>
          <c:tx>
            <c:strRef>
              <c:f>'3.2 Temperature Sensors'!$H$7</c:f>
              <c:strCache>
                <c:ptCount val="1"/>
                <c:pt idx="0">
                  <c:v>FLUKE</c:v>
                </c:pt>
              </c:strCache>
            </c:strRef>
          </c:tx>
          <c:marker>
            <c:symbol val="none"/>
          </c:marker>
          <c:cat>
            <c:strRef>
              <c:f>'3.2 Temperature Sensors'!$F$7:$F$67</c:f>
              <c:strCache>
                <c:ptCount val="61"/>
                <c:pt idx="0">
                  <c:v>Time</c:v>
                </c:pt>
                <c:pt idx="1">
                  <c:v>11:43:47 AM</c:v>
                </c:pt>
                <c:pt idx="2">
                  <c:v>11:43:57 AM</c:v>
                </c:pt>
                <c:pt idx="3">
                  <c:v>11:44:07 AM</c:v>
                </c:pt>
                <c:pt idx="4">
                  <c:v>11:44:17 AM</c:v>
                </c:pt>
                <c:pt idx="5">
                  <c:v>11:44:27 AM</c:v>
                </c:pt>
                <c:pt idx="6">
                  <c:v>11:44:37 AM</c:v>
                </c:pt>
                <c:pt idx="7">
                  <c:v>11:44:47 AM</c:v>
                </c:pt>
                <c:pt idx="8">
                  <c:v>11:44:57 AM</c:v>
                </c:pt>
                <c:pt idx="9">
                  <c:v>11:45:07 AM</c:v>
                </c:pt>
                <c:pt idx="10">
                  <c:v>11:45:17 AM</c:v>
                </c:pt>
                <c:pt idx="11">
                  <c:v>11:45:27 AM</c:v>
                </c:pt>
                <c:pt idx="12">
                  <c:v>11:45:37 AM</c:v>
                </c:pt>
                <c:pt idx="13">
                  <c:v>11:45:47 AM</c:v>
                </c:pt>
                <c:pt idx="14">
                  <c:v>11:45:57 AM</c:v>
                </c:pt>
                <c:pt idx="15">
                  <c:v>11:46:07 AM</c:v>
                </c:pt>
                <c:pt idx="16">
                  <c:v>11:46:17 AM</c:v>
                </c:pt>
                <c:pt idx="17">
                  <c:v>11:46:27 AM</c:v>
                </c:pt>
                <c:pt idx="18">
                  <c:v>11:46:37 AM</c:v>
                </c:pt>
                <c:pt idx="19">
                  <c:v>11:46:47 AM</c:v>
                </c:pt>
                <c:pt idx="20">
                  <c:v>11:46:57 AM</c:v>
                </c:pt>
                <c:pt idx="21">
                  <c:v>11:47:07 AM</c:v>
                </c:pt>
                <c:pt idx="22">
                  <c:v>11:47:17 AM</c:v>
                </c:pt>
                <c:pt idx="23">
                  <c:v>11:47:27 AM</c:v>
                </c:pt>
                <c:pt idx="24">
                  <c:v>11:47:37 AM</c:v>
                </c:pt>
                <c:pt idx="25">
                  <c:v>11:47:47 AM</c:v>
                </c:pt>
                <c:pt idx="26">
                  <c:v>11:47:57 AM</c:v>
                </c:pt>
                <c:pt idx="27">
                  <c:v>11:48:07 AM</c:v>
                </c:pt>
                <c:pt idx="28">
                  <c:v>11:48:17 AM</c:v>
                </c:pt>
                <c:pt idx="29">
                  <c:v>11:48:27 AM</c:v>
                </c:pt>
                <c:pt idx="30">
                  <c:v>11:48:37 AM</c:v>
                </c:pt>
                <c:pt idx="31">
                  <c:v>11:48:47 AM</c:v>
                </c:pt>
                <c:pt idx="32">
                  <c:v>11:48:57 AM</c:v>
                </c:pt>
                <c:pt idx="33">
                  <c:v>11:49:07 AM</c:v>
                </c:pt>
                <c:pt idx="34">
                  <c:v>11:49:17 AM</c:v>
                </c:pt>
                <c:pt idx="35">
                  <c:v>11:49:27 AM</c:v>
                </c:pt>
                <c:pt idx="36">
                  <c:v>11:49:37 AM</c:v>
                </c:pt>
                <c:pt idx="37">
                  <c:v>11:49:47 AM</c:v>
                </c:pt>
                <c:pt idx="38">
                  <c:v>11:49:57 AM</c:v>
                </c:pt>
                <c:pt idx="39">
                  <c:v>11:50:07 AM</c:v>
                </c:pt>
                <c:pt idx="40">
                  <c:v>11:50:17 AM</c:v>
                </c:pt>
                <c:pt idx="41">
                  <c:v>11:50:27 AM</c:v>
                </c:pt>
                <c:pt idx="42">
                  <c:v>11:50:37 AM</c:v>
                </c:pt>
                <c:pt idx="43">
                  <c:v>11:50:47 AM</c:v>
                </c:pt>
                <c:pt idx="44">
                  <c:v>11:50:57 AM</c:v>
                </c:pt>
                <c:pt idx="45">
                  <c:v>11:51:07 AM</c:v>
                </c:pt>
                <c:pt idx="46">
                  <c:v>11:51:17 AM</c:v>
                </c:pt>
                <c:pt idx="47">
                  <c:v>11:51:27 AM</c:v>
                </c:pt>
                <c:pt idx="48">
                  <c:v>11:51:37 AM</c:v>
                </c:pt>
                <c:pt idx="49">
                  <c:v>11:51:47 AM</c:v>
                </c:pt>
                <c:pt idx="50">
                  <c:v>11:51:57 AM</c:v>
                </c:pt>
                <c:pt idx="51">
                  <c:v>11:52:07 AM</c:v>
                </c:pt>
                <c:pt idx="52">
                  <c:v>11:52:17 AM</c:v>
                </c:pt>
                <c:pt idx="53">
                  <c:v>11:52:27 AM</c:v>
                </c:pt>
                <c:pt idx="54">
                  <c:v>11:52:37 AM</c:v>
                </c:pt>
                <c:pt idx="55">
                  <c:v>11:52:47 AM</c:v>
                </c:pt>
                <c:pt idx="56">
                  <c:v>11:52:57 AM</c:v>
                </c:pt>
                <c:pt idx="57">
                  <c:v>11:53:07 AM</c:v>
                </c:pt>
                <c:pt idx="58">
                  <c:v>11:53:17 AM</c:v>
                </c:pt>
                <c:pt idx="59">
                  <c:v>11:53:27 AM</c:v>
                </c:pt>
                <c:pt idx="60">
                  <c:v>11:53:37 AM</c:v>
                </c:pt>
              </c:strCache>
            </c:strRef>
          </c:cat>
          <c:val>
            <c:numRef>
              <c:f>'3.2 Temperature Sensors'!$H$8:$H$67</c:f>
              <c:numCache>
                <c:formatCode>0.000</c:formatCode>
                <c:ptCount val="60"/>
                <c:pt idx="0">
                  <c:v>7.42</c:v>
                </c:pt>
                <c:pt idx="1">
                  <c:v>7.407</c:v>
                </c:pt>
                <c:pt idx="2">
                  <c:v>7.3879999999999999</c:v>
                </c:pt>
                <c:pt idx="3">
                  <c:v>7.3869999999999996</c:v>
                </c:pt>
                <c:pt idx="4">
                  <c:v>7.36</c:v>
                </c:pt>
                <c:pt idx="5">
                  <c:v>7.319</c:v>
                </c:pt>
                <c:pt idx="6">
                  <c:v>7.3570000000000002</c:v>
                </c:pt>
                <c:pt idx="7">
                  <c:v>7.37</c:v>
                </c:pt>
                <c:pt idx="8">
                  <c:v>7.3730000000000002</c:v>
                </c:pt>
                <c:pt idx="9">
                  <c:v>7.3550000000000004</c:v>
                </c:pt>
                <c:pt idx="10">
                  <c:v>7.351</c:v>
                </c:pt>
                <c:pt idx="11">
                  <c:v>7.32</c:v>
                </c:pt>
                <c:pt idx="12">
                  <c:v>7.2930000000000001</c:v>
                </c:pt>
                <c:pt idx="13">
                  <c:v>7.2889999999999997</c:v>
                </c:pt>
                <c:pt idx="14">
                  <c:v>7.298</c:v>
                </c:pt>
                <c:pt idx="15">
                  <c:v>7.3250000000000002</c:v>
                </c:pt>
                <c:pt idx="16">
                  <c:v>7.351</c:v>
                </c:pt>
                <c:pt idx="17">
                  <c:v>7.37</c:v>
                </c:pt>
                <c:pt idx="18">
                  <c:v>7.3769999999999998</c:v>
                </c:pt>
                <c:pt idx="19">
                  <c:v>7.3970000000000002</c:v>
                </c:pt>
                <c:pt idx="20">
                  <c:v>7.3769999999999998</c:v>
                </c:pt>
                <c:pt idx="21">
                  <c:v>7.3879999999999999</c:v>
                </c:pt>
                <c:pt idx="22">
                  <c:v>7.4370000000000003</c:v>
                </c:pt>
                <c:pt idx="23">
                  <c:v>7.4649999999999999</c:v>
                </c:pt>
                <c:pt idx="24">
                  <c:v>7.4820000000000002</c:v>
                </c:pt>
                <c:pt idx="25">
                  <c:v>7.4790000000000001</c:v>
                </c:pt>
                <c:pt idx="26">
                  <c:v>7.4560000000000004</c:v>
                </c:pt>
                <c:pt idx="27">
                  <c:v>7.4450000000000003</c:v>
                </c:pt>
                <c:pt idx="28">
                  <c:v>7.39</c:v>
                </c:pt>
                <c:pt idx="29">
                  <c:v>7.3310000000000004</c:v>
                </c:pt>
                <c:pt idx="30">
                  <c:v>7.3049999999999997</c:v>
                </c:pt>
                <c:pt idx="31">
                  <c:v>7.2990000000000004</c:v>
                </c:pt>
                <c:pt idx="32">
                  <c:v>7.29</c:v>
                </c:pt>
                <c:pt idx="33">
                  <c:v>7.2969999999999997</c:v>
                </c:pt>
                <c:pt idx="34">
                  <c:v>7.2930000000000001</c:v>
                </c:pt>
                <c:pt idx="35">
                  <c:v>7.2869999999999999</c:v>
                </c:pt>
                <c:pt idx="36">
                  <c:v>7.2670000000000003</c:v>
                </c:pt>
                <c:pt idx="37">
                  <c:v>7.2830000000000004</c:v>
                </c:pt>
                <c:pt idx="38">
                  <c:v>7.306</c:v>
                </c:pt>
                <c:pt idx="39">
                  <c:v>7.3079999999999998</c:v>
                </c:pt>
                <c:pt idx="40">
                  <c:v>7.3380000000000001</c:v>
                </c:pt>
                <c:pt idx="41">
                  <c:v>7.3630000000000004</c:v>
                </c:pt>
                <c:pt idx="42">
                  <c:v>7.3659999999999997</c:v>
                </c:pt>
                <c:pt idx="43">
                  <c:v>7.3520000000000003</c:v>
                </c:pt>
                <c:pt idx="44">
                  <c:v>7.3529999999999998</c:v>
                </c:pt>
                <c:pt idx="45">
                  <c:v>7.3360000000000003</c:v>
                </c:pt>
                <c:pt idx="46">
                  <c:v>7.3090000000000002</c:v>
                </c:pt>
                <c:pt idx="47">
                  <c:v>7.2770000000000001</c:v>
                </c:pt>
                <c:pt idx="48">
                  <c:v>7.3170000000000002</c:v>
                </c:pt>
                <c:pt idx="49">
                  <c:v>7.3029999999999999</c:v>
                </c:pt>
                <c:pt idx="50">
                  <c:v>7.3209999999999997</c:v>
                </c:pt>
                <c:pt idx="51">
                  <c:v>7.3289999999999997</c:v>
                </c:pt>
                <c:pt idx="52">
                  <c:v>7.3040000000000003</c:v>
                </c:pt>
                <c:pt idx="53">
                  <c:v>7.298</c:v>
                </c:pt>
                <c:pt idx="54">
                  <c:v>7.2910000000000004</c:v>
                </c:pt>
                <c:pt idx="55">
                  <c:v>7.2560000000000002</c:v>
                </c:pt>
                <c:pt idx="56">
                  <c:v>7.28</c:v>
                </c:pt>
                <c:pt idx="57">
                  <c:v>7.2880000000000003</c:v>
                </c:pt>
                <c:pt idx="58">
                  <c:v>7.3120000000000003</c:v>
                </c:pt>
                <c:pt idx="59">
                  <c:v>7.306</c:v>
                </c:pt>
              </c:numCache>
            </c:numRef>
          </c:val>
          <c:smooth val="0"/>
          <c:extLst>
            <c:ext xmlns:c16="http://schemas.microsoft.com/office/drawing/2014/chart" uri="{C3380CC4-5D6E-409C-BE32-E72D297353CC}">
              <c16:uniqueId val="{00000001-31DE-4542-9406-EA219FFF0496}"/>
            </c:ext>
          </c:extLst>
        </c:ser>
        <c:dLbls>
          <c:showLegendKey val="0"/>
          <c:showVal val="0"/>
          <c:showCatName val="0"/>
          <c:showSerName val="0"/>
          <c:showPercent val="0"/>
          <c:showBubbleSize val="0"/>
        </c:dLbls>
        <c:smooth val="0"/>
        <c:axId val="299437440"/>
        <c:axId val="299437984"/>
      </c:lineChart>
      <c:catAx>
        <c:axId val="299437440"/>
        <c:scaling>
          <c:orientation val="minMax"/>
        </c:scaling>
        <c:delete val="0"/>
        <c:axPos val="b"/>
        <c:numFmt formatCode="General" sourceLinked="0"/>
        <c:majorTickMark val="out"/>
        <c:minorTickMark val="none"/>
        <c:tickLblPos val="nextTo"/>
        <c:crossAx val="299437984"/>
        <c:crosses val="autoZero"/>
        <c:auto val="1"/>
        <c:lblAlgn val="ctr"/>
        <c:lblOffset val="100"/>
        <c:noMultiLvlLbl val="0"/>
      </c:catAx>
      <c:valAx>
        <c:axId val="299437984"/>
        <c:scaling>
          <c:orientation val="minMax"/>
        </c:scaling>
        <c:delete val="0"/>
        <c:axPos val="l"/>
        <c:majorGridlines/>
        <c:numFmt formatCode="0.000" sourceLinked="1"/>
        <c:majorTickMark val="out"/>
        <c:minorTickMark val="none"/>
        <c:tickLblPos val="nextTo"/>
        <c:crossAx val="2994374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'3.2 Temperature Sensors'!$G$86</c:f>
              <c:strCache>
                <c:ptCount val="1"/>
                <c:pt idx="0">
                  <c:v>BMS</c:v>
                </c:pt>
              </c:strCache>
            </c:strRef>
          </c:tx>
          <c:marker>
            <c:symbol val="none"/>
          </c:marker>
          <c:cat>
            <c:strRef>
              <c:f>'3.2 Temperature Sensors'!$F$86:$F$146</c:f>
              <c:strCache>
                <c:ptCount val="61"/>
                <c:pt idx="0">
                  <c:v>Time</c:v>
                </c:pt>
                <c:pt idx="1">
                  <c:v>7:04:03 PM</c:v>
                </c:pt>
                <c:pt idx="2">
                  <c:v>7:04:13 PM</c:v>
                </c:pt>
                <c:pt idx="3">
                  <c:v>7:04:23 PM</c:v>
                </c:pt>
                <c:pt idx="4">
                  <c:v>7:04:33 PM</c:v>
                </c:pt>
                <c:pt idx="5">
                  <c:v>7:04:43 PM</c:v>
                </c:pt>
                <c:pt idx="6">
                  <c:v>7:04:53 PM</c:v>
                </c:pt>
                <c:pt idx="7">
                  <c:v>7:05:03 PM</c:v>
                </c:pt>
                <c:pt idx="8">
                  <c:v>7:05:13 PM</c:v>
                </c:pt>
                <c:pt idx="9">
                  <c:v>7:05:23 PM</c:v>
                </c:pt>
                <c:pt idx="10">
                  <c:v>7:05:33 PM</c:v>
                </c:pt>
                <c:pt idx="11">
                  <c:v>7:05:43 PM</c:v>
                </c:pt>
                <c:pt idx="12">
                  <c:v>7:05:53 PM</c:v>
                </c:pt>
                <c:pt idx="13">
                  <c:v>7:06:03 PM</c:v>
                </c:pt>
                <c:pt idx="14">
                  <c:v>7:06:13 PM</c:v>
                </c:pt>
                <c:pt idx="15">
                  <c:v>7:06:23 PM</c:v>
                </c:pt>
                <c:pt idx="16">
                  <c:v>7:06:33 PM</c:v>
                </c:pt>
                <c:pt idx="17">
                  <c:v>7:06:43 PM</c:v>
                </c:pt>
                <c:pt idx="18">
                  <c:v>7:06:53 PM</c:v>
                </c:pt>
                <c:pt idx="19">
                  <c:v>7:07:03 PM</c:v>
                </c:pt>
                <c:pt idx="20">
                  <c:v>7:07:13 PM</c:v>
                </c:pt>
                <c:pt idx="21">
                  <c:v>7:07:23 PM</c:v>
                </c:pt>
                <c:pt idx="22">
                  <c:v>7:07:33 PM</c:v>
                </c:pt>
                <c:pt idx="23">
                  <c:v>7:07:43 PM</c:v>
                </c:pt>
                <c:pt idx="24">
                  <c:v>7:07:53 PM</c:v>
                </c:pt>
                <c:pt idx="25">
                  <c:v>7:08:03 PM</c:v>
                </c:pt>
                <c:pt idx="26">
                  <c:v>7:08:13 PM</c:v>
                </c:pt>
                <c:pt idx="27">
                  <c:v>7:08:23 PM</c:v>
                </c:pt>
                <c:pt idx="28">
                  <c:v>7:08:33 PM</c:v>
                </c:pt>
                <c:pt idx="29">
                  <c:v>7:08:43 PM</c:v>
                </c:pt>
                <c:pt idx="30">
                  <c:v>7:08:53 PM</c:v>
                </c:pt>
                <c:pt idx="31">
                  <c:v>7:09:03 PM</c:v>
                </c:pt>
                <c:pt idx="32">
                  <c:v>7:09:13 PM</c:v>
                </c:pt>
                <c:pt idx="33">
                  <c:v>7:09:23 PM</c:v>
                </c:pt>
                <c:pt idx="34">
                  <c:v>7:09:33 PM</c:v>
                </c:pt>
                <c:pt idx="35">
                  <c:v>7:09:43 PM</c:v>
                </c:pt>
                <c:pt idx="36">
                  <c:v>7:09:53 PM</c:v>
                </c:pt>
                <c:pt idx="37">
                  <c:v>7:10:03 PM</c:v>
                </c:pt>
                <c:pt idx="38">
                  <c:v>7:10:13 PM</c:v>
                </c:pt>
                <c:pt idx="39">
                  <c:v>7:10:23 PM</c:v>
                </c:pt>
                <c:pt idx="40">
                  <c:v>7:10:33 PM</c:v>
                </c:pt>
                <c:pt idx="41">
                  <c:v>7:10:43 PM</c:v>
                </c:pt>
                <c:pt idx="42">
                  <c:v>7:10:53 PM</c:v>
                </c:pt>
                <c:pt idx="43">
                  <c:v>7:11:03 PM</c:v>
                </c:pt>
                <c:pt idx="44">
                  <c:v>7:11:13 PM</c:v>
                </c:pt>
                <c:pt idx="45">
                  <c:v>7:11:23 PM</c:v>
                </c:pt>
                <c:pt idx="46">
                  <c:v>7:11:33 PM</c:v>
                </c:pt>
                <c:pt idx="47">
                  <c:v>7:11:43 PM</c:v>
                </c:pt>
                <c:pt idx="48">
                  <c:v>7:11:53 PM</c:v>
                </c:pt>
                <c:pt idx="49">
                  <c:v>7:12:03 PM</c:v>
                </c:pt>
                <c:pt idx="50">
                  <c:v>7:12:13 PM</c:v>
                </c:pt>
                <c:pt idx="51">
                  <c:v>7:12:23 PM</c:v>
                </c:pt>
                <c:pt idx="52">
                  <c:v>7:12:33 PM</c:v>
                </c:pt>
                <c:pt idx="53">
                  <c:v>7:12:43 PM</c:v>
                </c:pt>
                <c:pt idx="54">
                  <c:v>7:09:53 PM</c:v>
                </c:pt>
                <c:pt idx="55">
                  <c:v>7:10:03 PM</c:v>
                </c:pt>
                <c:pt idx="56">
                  <c:v>7:10:13 PM</c:v>
                </c:pt>
                <c:pt idx="57">
                  <c:v>7:10:23 PM</c:v>
                </c:pt>
                <c:pt idx="58">
                  <c:v>7:10:33 PM</c:v>
                </c:pt>
                <c:pt idx="59">
                  <c:v>7:10:43 PM</c:v>
                </c:pt>
                <c:pt idx="60">
                  <c:v>7:10:53 PM</c:v>
                </c:pt>
              </c:strCache>
            </c:strRef>
          </c:cat>
          <c:val>
            <c:numRef>
              <c:f>'3.2 Temperature Sensors'!$G$87:$G$146</c:f>
              <c:numCache>
                <c:formatCode>0.000</c:formatCode>
                <c:ptCount val="60"/>
                <c:pt idx="0">
                  <c:v>13.701000000000001</c:v>
                </c:pt>
                <c:pt idx="1">
                  <c:v>13.621</c:v>
                </c:pt>
                <c:pt idx="2">
                  <c:v>13.741199999999999</c:v>
                </c:pt>
                <c:pt idx="3">
                  <c:v>14.0291</c:v>
                </c:pt>
                <c:pt idx="4">
                  <c:v>14.3512</c:v>
                </c:pt>
                <c:pt idx="5">
                  <c:v>14.539</c:v>
                </c:pt>
                <c:pt idx="6">
                  <c:v>14.497999999999999</c:v>
                </c:pt>
                <c:pt idx="7">
                  <c:v>14.2415</c:v>
                </c:pt>
                <c:pt idx="8">
                  <c:v>14.062099999999999</c:v>
                </c:pt>
                <c:pt idx="9">
                  <c:v>13.853199999999999</c:v>
                </c:pt>
                <c:pt idx="10">
                  <c:v>13.7714</c:v>
                </c:pt>
                <c:pt idx="11">
                  <c:v>13.631</c:v>
                </c:pt>
                <c:pt idx="12">
                  <c:v>13.5763</c:v>
                </c:pt>
                <c:pt idx="13">
                  <c:v>13.558199999999999</c:v>
                </c:pt>
                <c:pt idx="14">
                  <c:v>13.543900000000001</c:v>
                </c:pt>
                <c:pt idx="15">
                  <c:v>13.522399999999999</c:v>
                </c:pt>
                <c:pt idx="16">
                  <c:v>13.4621</c:v>
                </c:pt>
                <c:pt idx="17">
                  <c:v>13.423</c:v>
                </c:pt>
                <c:pt idx="18">
                  <c:v>13.623100000000001</c:v>
                </c:pt>
                <c:pt idx="19">
                  <c:v>13.7254</c:v>
                </c:pt>
                <c:pt idx="20">
                  <c:v>13.738</c:v>
                </c:pt>
                <c:pt idx="21">
                  <c:v>13.743499999999999</c:v>
                </c:pt>
                <c:pt idx="22">
                  <c:v>13.7204</c:v>
                </c:pt>
                <c:pt idx="23">
                  <c:v>13.749700000000001</c:v>
                </c:pt>
                <c:pt idx="24">
                  <c:v>13.6958</c:v>
                </c:pt>
                <c:pt idx="25">
                  <c:v>13.7492</c:v>
                </c:pt>
                <c:pt idx="26">
                  <c:v>13.738</c:v>
                </c:pt>
                <c:pt idx="27">
                  <c:v>13.745100000000001</c:v>
                </c:pt>
                <c:pt idx="28">
                  <c:v>13.696199999999999</c:v>
                </c:pt>
                <c:pt idx="29">
                  <c:v>13.7216</c:v>
                </c:pt>
                <c:pt idx="30">
                  <c:v>13.6172</c:v>
                </c:pt>
                <c:pt idx="31">
                  <c:v>13.452999999999999</c:v>
                </c:pt>
                <c:pt idx="32">
                  <c:v>13.306100000000001</c:v>
                </c:pt>
                <c:pt idx="33">
                  <c:v>13.313599999999999</c:v>
                </c:pt>
                <c:pt idx="34">
                  <c:v>13.32</c:v>
                </c:pt>
                <c:pt idx="35">
                  <c:v>13.289</c:v>
                </c:pt>
                <c:pt idx="36">
                  <c:v>13.305899999999999</c:v>
                </c:pt>
                <c:pt idx="37">
                  <c:v>13.231400000000001</c:v>
                </c:pt>
                <c:pt idx="38">
                  <c:v>13.2797</c:v>
                </c:pt>
                <c:pt idx="39">
                  <c:v>13.3216</c:v>
                </c:pt>
                <c:pt idx="40">
                  <c:v>13.2475</c:v>
                </c:pt>
                <c:pt idx="41">
                  <c:v>13.2621</c:v>
                </c:pt>
                <c:pt idx="42">
                  <c:v>13.440300000000001</c:v>
                </c:pt>
                <c:pt idx="43">
                  <c:v>13.5481</c:v>
                </c:pt>
                <c:pt idx="44">
                  <c:v>13.5023</c:v>
                </c:pt>
                <c:pt idx="45">
                  <c:v>13.53</c:v>
                </c:pt>
                <c:pt idx="46">
                  <c:v>13.3863</c:v>
                </c:pt>
                <c:pt idx="47">
                  <c:v>13.3491</c:v>
                </c:pt>
                <c:pt idx="48">
                  <c:v>13.33</c:v>
                </c:pt>
                <c:pt idx="49">
                  <c:v>13.2912</c:v>
                </c:pt>
                <c:pt idx="50">
                  <c:v>13.319000000000001</c:v>
                </c:pt>
                <c:pt idx="51">
                  <c:v>13.3102</c:v>
                </c:pt>
                <c:pt idx="52">
                  <c:v>13.326599999999999</c:v>
                </c:pt>
                <c:pt idx="53">
                  <c:v>13.289</c:v>
                </c:pt>
                <c:pt idx="54">
                  <c:v>13.2319</c:v>
                </c:pt>
                <c:pt idx="55">
                  <c:v>13.231400000000001</c:v>
                </c:pt>
                <c:pt idx="56">
                  <c:v>13.132</c:v>
                </c:pt>
                <c:pt idx="57">
                  <c:v>13.138999999999999</c:v>
                </c:pt>
                <c:pt idx="58">
                  <c:v>13.202500000000001</c:v>
                </c:pt>
                <c:pt idx="59">
                  <c:v>13.170999999999999</c:v>
                </c:pt>
              </c:numCache>
            </c:numRef>
          </c:val>
          <c:smooth val="0"/>
          <c:extLst>
            <c:ext xmlns:c16="http://schemas.microsoft.com/office/drawing/2014/chart" uri="{C3380CC4-5D6E-409C-BE32-E72D297353CC}">
              <c16:uniqueId val="{00000000-E343-4C80-A6F1-0367624993E5}"/>
            </c:ext>
          </c:extLst>
        </c:ser>
        <c:ser>
          <c:idx val="1"/>
          <c:order val="1"/>
          <c:tx>
            <c:strRef>
              <c:f>'3.2 Temperature Sensors'!$H$86</c:f>
              <c:strCache>
                <c:ptCount val="1"/>
                <c:pt idx="0">
                  <c:v>FLUKE</c:v>
                </c:pt>
              </c:strCache>
            </c:strRef>
          </c:tx>
          <c:marker>
            <c:symbol val="none"/>
          </c:marker>
          <c:cat>
            <c:strRef>
              <c:f>'3.2 Temperature Sensors'!$F$86:$F$146</c:f>
              <c:strCache>
                <c:ptCount val="61"/>
                <c:pt idx="0">
                  <c:v>Time</c:v>
                </c:pt>
                <c:pt idx="1">
                  <c:v>7:04:03 PM</c:v>
                </c:pt>
                <c:pt idx="2">
                  <c:v>7:04:13 PM</c:v>
                </c:pt>
                <c:pt idx="3">
                  <c:v>7:04:23 PM</c:v>
                </c:pt>
                <c:pt idx="4">
                  <c:v>7:04:33 PM</c:v>
                </c:pt>
                <c:pt idx="5">
                  <c:v>7:04:43 PM</c:v>
                </c:pt>
                <c:pt idx="6">
                  <c:v>7:04:53 PM</c:v>
                </c:pt>
                <c:pt idx="7">
                  <c:v>7:05:03 PM</c:v>
                </c:pt>
                <c:pt idx="8">
                  <c:v>7:05:13 PM</c:v>
                </c:pt>
                <c:pt idx="9">
                  <c:v>7:05:23 PM</c:v>
                </c:pt>
                <c:pt idx="10">
                  <c:v>7:05:33 PM</c:v>
                </c:pt>
                <c:pt idx="11">
                  <c:v>7:05:43 PM</c:v>
                </c:pt>
                <c:pt idx="12">
                  <c:v>7:05:53 PM</c:v>
                </c:pt>
                <c:pt idx="13">
                  <c:v>7:06:03 PM</c:v>
                </c:pt>
                <c:pt idx="14">
                  <c:v>7:06:13 PM</c:v>
                </c:pt>
                <c:pt idx="15">
                  <c:v>7:06:23 PM</c:v>
                </c:pt>
                <c:pt idx="16">
                  <c:v>7:06:33 PM</c:v>
                </c:pt>
                <c:pt idx="17">
                  <c:v>7:06:43 PM</c:v>
                </c:pt>
                <c:pt idx="18">
                  <c:v>7:06:53 PM</c:v>
                </c:pt>
                <c:pt idx="19">
                  <c:v>7:07:03 PM</c:v>
                </c:pt>
                <c:pt idx="20">
                  <c:v>7:07:13 PM</c:v>
                </c:pt>
                <c:pt idx="21">
                  <c:v>7:07:23 PM</c:v>
                </c:pt>
                <c:pt idx="22">
                  <c:v>7:07:33 PM</c:v>
                </c:pt>
                <c:pt idx="23">
                  <c:v>7:07:43 PM</c:v>
                </c:pt>
                <c:pt idx="24">
                  <c:v>7:07:53 PM</c:v>
                </c:pt>
                <c:pt idx="25">
                  <c:v>7:08:03 PM</c:v>
                </c:pt>
                <c:pt idx="26">
                  <c:v>7:08:13 PM</c:v>
                </c:pt>
                <c:pt idx="27">
                  <c:v>7:08:23 PM</c:v>
                </c:pt>
                <c:pt idx="28">
                  <c:v>7:08:33 PM</c:v>
                </c:pt>
                <c:pt idx="29">
                  <c:v>7:08:43 PM</c:v>
                </c:pt>
                <c:pt idx="30">
                  <c:v>7:08:53 PM</c:v>
                </c:pt>
                <c:pt idx="31">
                  <c:v>7:09:03 PM</c:v>
                </c:pt>
                <c:pt idx="32">
                  <c:v>7:09:13 PM</c:v>
                </c:pt>
                <c:pt idx="33">
                  <c:v>7:09:23 PM</c:v>
                </c:pt>
                <c:pt idx="34">
                  <c:v>7:09:33 PM</c:v>
                </c:pt>
                <c:pt idx="35">
                  <c:v>7:09:43 PM</c:v>
                </c:pt>
                <c:pt idx="36">
                  <c:v>7:09:53 PM</c:v>
                </c:pt>
                <c:pt idx="37">
                  <c:v>7:10:03 PM</c:v>
                </c:pt>
                <c:pt idx="38">
                  <c:v>7:10:13 PM</c:v>
                </c:pt>
                <c:pt idx="39">
                  <c:v>7:10:23 PM</c:v>
                </c:pt>
                <c:pt idx="40">
                  <c:v>7:10:33 PM</c:v>
                </c:pt>
                <c:pt idx="41">
                  <c:v>7:10:43 PM</c:v>
                </c:pt>
                <c:pt idx="42">
                  <c:v>7:10:53 PM</c:v>
                </c:pt>
                <c:pt idx="43">
                  <c:v>7:11:03 PM</c:v>
                </c:pt>
                <c:pt idx="44">
                  <c:v>7:11:13 PM</c:v>
                </c:pt>
                <c:pt idx="45">
                  <c:v>7:11:23 PM</c:v>
                </c:pt>
                <c:pt idx="46">
                  <c:v>7:11:33 PM</c:v>
                </c:pt>
                <c:pt idx="47">
                  <c:v>7:11:43 PM</c:v>
                </c:pt>
                <c:pt idx="48">
                  <c:v>7:11:53 PM</c:v>
                </c:pt>
                <c:pt idx="49">
                  <c:v>7:12:03 PM</c:v>
                </c:pt>
                <c:pt idx="50">
                  <c:v>7:12:13 PM</c:v>
                </c:pt>
                <c:pt idx="51">
                  <c:v>7:12:23 PM</c:v>
                </c:pt>
                <c:pt idx="52">
                  <c:v>7:12:33 PM</c:v>
                </c:pt>
                <c:pt idx="53">
                  <c:v>7:12:43 PM</c:v>
                </c:pt>
                <c:pt idx="54">
                  <c:v>7:09:53 PM</c:v>
                </c:pt>
                <c:pt idx="55">
                  <c:v>7:10:03 PM</c:v>
                </c:pt>
                <c:pt idx="56">
                  <c:v>7:10:13 PM</c:v>
                </c:pt>
                <c:pt idx="57">
                  <c:v>7:10:23 PM</c:v>
                </c:pt>
                <c:pt idx="58">
                  <c:v>7:10:33 PM</c:v>
                </c:pt>
                <c:pt idx="59">
                  <c:v>7:10:43 PM</c:v>
                </c:pt>
                <c:pt idx="60">
                  <c:v>7:10:53 PM</c:v>
                </c:pt>
              </c:strCache>
            </c:strRef>
          </c:cat>
          <c:val>
            <c:numRef>
              <c:f>'3.2 Temperature Sensors'!$H$87:$H$146</c:f>
              <c:numCache>
                <c:formatCode>0.000</c:formatCode>
                <c:ptCount val="60"/>
                <c:pt idx="0">
                  <c:v>13.667</c:v>
                </c:pt>
                <c:pt idx="1">
                  <c:v>13.644</c:v>
                </c:pt>
                <c:pt idx="2">
                  <c:v>13.78</c:v>
                </c:pt>
                <c:pt idx="3">
                  <c:v>14.039</c:v>
                </c:pt>
                <c:pt idx="4">
                  <c:v>14.321999999999999</c:v>
                </c:pt>
                <c:pt idx="5">
                  <c:v>14.528</c:v>
                </c:pt>
                <c:pt idx="6">
                  <c:v>14.513</c:v>
                </c:pt>
                <c:pt idx="7">
                  <c:v>14.281000000000001</c:v>
                </c:pt>
                <c:pt idx="8">
                  <c:v>14.074</c:v>
                </c:pt>
                <c:pt idx="9">
                  <c:v>13.882999999999999</c:v>
                </c:pt>
                <c:pt idx="10">
                  <c:v>13.741</c:v>
                </c:pt>
                <c:pt idx="11">
                  <c:v>13.638</c:v>
                </c:pt>
                <c:pt idx="12">
                  <c:v>13.61</c:v>
                </c:pt>
                <c:pt idx="13">
                  <c:v>13.553000000000001</c:v>
                </c:pt>
                <c:pt idx="14">
                  <c:v>13.535</c:v>
                </c:pt>
                <c:pt idx="15">
                  <c:v>13.497999999999999</c:v>
                </c:pt>
                <c:pt idx="16">
                  <c:v>13.473000000000001</c:v>
                </c:pt>
                <c:pt idx="17">
                  <c:v>13.413</c:v>
                </c:pt>
                <c:pt idx="18">
                  <c:v>13.653</c:v>
                </c:pt>
                <c:pt idx="19">
                  <c:v>13.715999999999999</c:v>
                </c:pt>
                <c:pt idx="20">
                  <c:v>13.701000000000001</c:v>
                </c:pt>
                <c:pt idx="21">
                  <c:v>13.712999999999999</c:v>
                </c:pt>
                <c:pt idx="22">
                  <c:v>13.725</c:v>
                </c:pt>
                <c:pt idx="23">
                  <c:v>13.715999999999999</c:v>
                </c:pt>
                <c:pt idx="24">
                  <c:v>13.733000000000001</c:v>
                </c:pt>
                <c:pt idx="25">
                  <c:v>13.718999999999999</c:v>
                </c:pt>
                <c:pt idx="26">
                  <c:v>13.74</c:v>
                </c:pt>
                <c:pt idx="27">
                  <c:v>13.715999999999999</c:v>
                </c:pt>
                <c:pt idx="28">
                  <c:v>13.678000000000001</c:v>
                </c:pt>
                <c:pt idx="29">
                  <c:v>13.707000000000001</c:v>
                </c:pt>
                <c:pt idx="30">
                  <c:v>13.651</c:v>
                </c:pt>
                <c:pt idx="31">
                  <c:v>13.413</c:v>
                </c:pt>
                <c:pt idx="32">
                  <c:v>13.343999999999999</c:v>
                </c:pt>
                <c:pt idx="33">
                  <c:v>13.326000000000001</c:v>
                </c:pt>
                <c:pt idx="34">
                  <c:v>13.343</c:v>
                </c:pt>
                <c:pt idx="35">
                  <c:v>13.282999999999999</c:v>
                </c:pt>
                <c:pt idx="36">
                  <c:v>13.265000000000001</c:v>
                </c:pt>
                <c:pt idx="37">
                  <c:v>13.266</c:v>
                </c:pt>
                <c:pt idx="38">
                  <c:v>13.288</c:v>
                </c:pt>
                <c:pt idx="39">
                  <c:v>13.305</c:v>
                </c:pt>
                <c:pt idx="40">
                  <c:v>13.250999999999999</c:v>
                </c:pt>
                <c:pt idx="41">
                  <c:v>13.228</c:v>
                </c:pt>
                <c:pt idx="42">
                  <c:v>13.428000000000001</c:v>
                </c:pt>
                <c:pt idx="43">
                  <c:v>13.510999999999999</c:v>
                </c:pt>
                <c:pt idx="44">
                  <c:v>13.516999999999999</c:v>
                </c:pt>
                <c:pt idx="45">
                  <c:v>13.502000000000001</c:v>
                </c:pt>
                <c:pt idx="46">
                  <c:v>13.402000000000001</c:v>
                </c:pt>
                <c:pt idx="47">
                  <c:v>13.382000000000001</c:v>
                </c:pt>
                <c:pt idx="48">
                  <c:v>13.364000000000001</c:v>
                </c:pt>
                <c:pt idx="49">
                  <c:v>13.326000000000001</c:v>
                </c:pt>
                <c:pt idx="50">
                  <c:v>13.325000000000001</c:v>
                </c:pt>
                <c:pt idx="51">
                  <c:v>13.303000000000001</c:v>
                </c:pt>
                <c:pt idx="52">
                  <c:v>13.293000000000001</c:v>
                </c:pt>
                <c:pt idx="53">
                  <c:v>13.294</c:v>
                </c:pt>
                <c:pt idx="54">
                  <c:v>13.260000000000002</c:v>
                </c:pt>
                <c:pt idx="55">
                  <c:v>13.266</c:v>
                </c:pt>
                <c:pt idx="56">
                  <c:v>13.145000000000001</c:v>
                </c:pt>
                <c:pt idx="57">
                  <c:v>13.146000000000001</c:v>
                </c:pt>
                <c:pt idx="58">
                  <c:v>13.168000000000001</c:v>
                </c:pt>
                <c:pt idx="59">
                  <c:v>13.185</c:v>
                </c:pt>
              </c:numCache>
            </c:numRef>
          </c:val>
          <c:smooth val="0"/>
          <c:extLst>
            <c:ext xmlns:c16="http://schemas.microsoft.com/office/drawing/2014/chart" uri="{C3380CC4-5D6E-409C-BE32-E72D297353CC}">
              <c16:uniqueId val="{00000001-E343-4C80-A6F1-0367624993E5}"/>
            </c:ext>
          </c:extLst>
        </c:ser>
        <c:dLbls>
          <c:showLegendKey val="0"/>
          <c:showVal val="0"/>
          <c:showCatName val="0"/>
          <c:showSerName val="0"/>
          <c:showPercent val="0"/>
          <c:showBubbleSize val="0"/>
        </c:dLbls>
        <c:smooth val="0"/>
        <c:axId val="299439616"/>
        <c:axId val="115535696"/>
      </c:lineChart>
      <c:catAx>
        <c:axId val="299439616"/>
        <c:scaling>
          <c:orientation val="minMax"/>
        </c:scaling>
        <c:delete val="0"/>
        <c:axPos val="b"/>
        <c:numFmt formatCode="General" sourceLinked="0"/>
        <c:majorTickMark val="out"/>
        <c:minorTickMark val="none"/>
        <c:tickLblPos val="nextTo"/>
        <c:crossAx val="115535696"/>
        <c:crosses val="autoZero"/>
        <c:auto val="1"/>
        <c:lblAlgn val="ctr"/>
        <c:lblOffset val="100"/>
        <c:noMultiLvlLbl val="0"/>
      </c:catAx>
      <c:valAx>
        <c:axId val="115535696"/>
        <c:scaling>
          <c:orientation val="minMax"/>
        </c:scaling>
        <c:delete val="0"/>
        <c:axPos val="l"/>
        <c:majorGridlines/>
        <c:numFmt formatCode="0.000" sourceLinked="1"/>
        <c:majorTickMark val="out"/>
        <c:minorTickMark val="none"/>
        <c:tickLblPos val="nextTo"/>
        <c:crossAx val="2994396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13517060367457E-2"/>
          <c:y val="7.8357760024522466E-2"/>
          <c:w val="0.73136636045494319"/>
          <c:h val="0.82406728356035785"/>
        </c:manualLayout>
      </c:layout>
      <c:lineChart>
        <c:grouping val="standard"/>
        <c:varyColors val="0"/>
        <c:ser>
          <c:idx val="0"/>
          <c:order val="0"/>
          <c:tx>
            <c:strRef>
              <c:f>'3.2 Temperature Sensors'!$B$86</c:f>
              <c:strCache>
                <c:ptCount val="1"/>
                <c:pt idx="0">
                  <c:v>BMS</c:v>
                </c:pt>
              </c:strCache>
            </c:strRef>
          </c:tx>
          <c:marker>
            <c:symbol val="none"/>
          </c:marker>
          <c:cat>
            <c:strRef>
              <c:f>'3.2 Temperature Sensors'!$A$86:$A$146</c:f>
              <c:strCache>
                <c:ptCount val="61"/>
                <c:pt idx="0">
                  <c:v>Time</c:v>
                </c:pt>
                <c:pt idx="1">
                  <c:v>1:38:31 PM</c:v>
                </c:pt>
                <c:pt idx="2">
                  <c:v>1:38:41 PM</c:v>
                </c:pt>
                <c:pt idx="3">
                  <c:v>1:38:51 PM</c:v>
                </c:pt>
                <c:pt idx="4">
                  <c:v>1:39:01 PM</c:v>
                </c:pt>
                <c:pt idx="5">
                  <c:v>1:39:11 PM</c:v>
                </c:pt>
                <c:pt idx="6">
                  <c:v>1:39:21 PM</c:v>
                </c:pt>
                <c:pt idx="7">
                  <c:v>1:39:31 PM</c:v>
                </c:pt>
                <c:pt idx="8">
                  <c:v>1:39:41 PM</c:v>
                </c:pt>
                <c:pt idx="9">
                  <c:v>1:39:51 PM</c:v>
                </c:pt>
                <c:pt idx="10">
                  <c:v>1:40:01 PM</c:v>
                </c:pt>
                <c:pt idx="11">
                  <c:v>1:40:11 PM</c:v>
                </c:pt>
                <c:pt idx="12">
                  <c:v>1:40:21 PM</c:v>
                </c:pt>
                <c:pt idx="13">
                  <c:v>1:40:31 PM</c:v>
                </c:pt>
                <c:pt idx="14">
                  <c:v>1:40:41 PM</c:v>
                </c:pt>
                <c:pt idx="15">
                  <c:v>1:40:51 PM</c:v>
                </c:pt>
                <c:pt idx="16">
                  <c:v>1:41:01 PM</c:v>
                </c:pt>
                <c:pt idx="17">
                  <c:v>1:41:11 PM</c:v>
                </c:pt>
                <c:pt idx="18">
                  <c:v>1:41:21 PM</c:v>
                </c:pt>
                <c:pt idx="19">
                  <c:v>1:41:31 PM</c:v>
                </c:pt>
                <c:pt idx="20">
                  <c:v>1:41:41 PM</c:v>
                </c:pt>
                <c:pt idx="21">
                  <c:v>1:41:51 PM</c:v>
                </c:pt>
                <c:pt idx="22">
                  <c:v>1:42:01 PM</c:v>
                </c:pt>
                <c:pt idx="23">
                  <c:v>1:42:11 PM</c:v>
                </c:pt>
                <c:pt idx="24">
                  <c:v>1:42:21 PM</c:v>
                </c:pt>
                <c:pt idx="25">
                  <c:v>1:42:31 PM</c:v>
                </c:pt>
                <c:pt idx="26">
                  <c:v>1:42:41 PM</c:v>
                </c:pt>
                <c:pt idx="27">
                  <c:v>1:42:51 PM</c:v>
                </c:pt>
                <c:pt idx="28">
                  <c:v>1:43:01 PM</c:v>
                </c:pt>
                <c:pt idx="29">
                  <c:v>1:43:11 PM</c:v>
                </c:pt>
                <c:pt idx="30">
                  <c:v>1:43:21 PM</c:v>
                </c:pt>
                <c:pt idx="31">
                  <c:v>1:43:31 PM</c:v>
                </c:pt>
                <c:pt idx="32">
                  <c:v>1:43:41 PM</c:v>
                </c:pt>
                <c:pt idx="33">
                  <c:v>1:43:51 PM</c:v>
                </c:pt>
                <c:pt idx="34">
                  <c:v>1:44:01 PM</c:v>
                </c:pt>
                <c:pt idx="35">
                  <c:v>1:44:11 PM</c:v>
                </c:pt>
                <c:pt idx="36">
                  <c:v>1:44:21 PM</c:v>
                </c:pt>
                <c:pt idx="37">
                  <c:v>1:44:31 PM</c:v>
                </c:pt>
                <c:pt idx="38">
                  <c:v>1:44:41 PM</c:v>
                </c:pt>
                <c:pt idx="39">
                  <c:v>1:44:51 PM</c:v>
                </c:pt>
                <c:pt idx="40">
                  <c:v>1:45:01 PM</c:v>
                </c:pt>
                <c:pt idx="41">
                  <c:v>1:45:11 PM</c:v>
                </c:pt>
                <c:pt idx="42">
                  <c:v>1:45:21 PM</c:v>
                </c:pt>
                <c:pt idx="43">
                  <c:v>1:45:31 PM</c:v>
                </c:pt>
                <c:pt idx="44">
                  <c:v>1:45:41 PM</c:v>
                </c:pt>
                <c:pt idx="45">
                  <c:v>1:45:51 PM</c:v>
                </c:pt>
                <c:pt idx="46">
                  <c:v>1:46:01 PM</c:v>
                </c:pt>
                <c:pt idx="47">
                  <c:v>1:46:11 PM</c:v>
                </c:pt>
                <c:pt idx="48">
                  <c:v>1:46:21 PM</c:v>
                </c:pt>
                <c:pt idx="49">
                  <c:v>1:46:31 PM</c:v>
                </c:pt>
                <c:pt idx="50">
                  <c:v>1:46:41 PM</c:v>
                </c:pt>
                <c:pt idx="51">
                  <c:v>1:46:51 PM</c:v>
                </c:pt>
                <c:pt idx="52">
                  <c:v>1:47:01 PM</c:v>
                </c:pt>
                <c:pt idx="53">
                  <c:v>1:47:11 PM</c:v>
                </c:pt>
                <c:pt idx="54">
                  <c:v>1:47:21 PM</c:v>
                </c:pt>
                <c:pt idx="55">
                  <c:v>1:47:31 PM</c:v>
                </c:pt>
                <c:pt idx="56">
                  <c:v>1:47:41 PM</c:v>
                </c:pt>
                <c:pt idx="57">
                  <c:v>1:47:51 PM</c:v>
                </c:pt>
                <c:pt idx="58">
                  <c:v>1:48:01 PM</c:v>
                </c:pt>
                <c:pt idx="59">
                  <c:v>1:48:11 PM</c:v>
                </c:pt>
                <c:pt idx="60">
                  <c:v>1:48:21 PM</c:v>
                </c:pt>
              </c:strCache>
            </c:strRef>
          </c:cat>
          <c:val>
            <c:numRef>
              <c:f>'3.2 Temperature Sensors'!$B$87:$B$146</c:f>
              <c:numCache>
                <c:formatCode>0.000</c:formatCode>
                <c:ptCount val="60"/>
                <c:pt idx="0">
                  <c:v>11.4436</c:v>
                </c:pt>
                <c:pt idx="1">
                  <c:v>11.4346</c:v>
                </c:pt>
                <c:pt idx="2">
                  <c:v>11.4383</c:v>
                </c:pt>
                <c:pt idx="3">
                  <c:v>11.4307</c:v>
                </c:pt>
                <c:pt idx="4">
                  <c:v>11.3904</c:v>
                </c:pt>
                <c:pt idx="5">
                  <c:v>11.351000000000001</c:v>
                </c:pt>
                <c:pt idx="6">
                  <c:v>11.329499999999999</c:v>
                </c:pt>
                <c:pt idx="7">
                  <c:v>11.282999999999999</c:v>
                </c:pt>
                <c:pt idx="8">
                  <c:v>11.2682</c:v>
                </c:pt>
                <c:pt idx="9">
                  <c:v>11.2502</c:v>
                </c:pt>
                <c:pt idx="10">
                  <c:v>11.235300000000001</c:v>
                </c:pt>
                <c:pt idx="11">
                  <c:v>11.261100000000001</c:v>
                </c:pt>
                <c:pt idx="12">
                  <c:v>11.2707</c:v>
                </c:pt>
                <c:pt idx="13">
                  <c:v>11.275399999999999</c:v>
                </c:pt>
                <c:pt idx="14">
                  <c:v>11.319900000000001</c:v>
                </c:pt>
                <c:pt idx="15">
                  <c:v>11.324199999999999</c:v>
                </c:pt>
                <c:pt idx="16">
                  <c:v>11.355499999999999</c:v>
                </c:pt>
                <c:pt idx="17">
                  <c:v>11.3687</c:v>
                </c:pt>
                <c:pt idx="18">
                  <c:v>11.3863</c:v>
                </c:pt>
                <c:pt idx="19">
                  <c:v>11.403600000000001</c:v>
                </c:pt>
                <c:pt idx="20">
                  <c:v>11.4</c:v>
                </c:pt>
                <c:pt idx="21">
                  <c:v>11.373100000000001</c:v>
                </c:pt>
                <c:pt idx="22">
                  <c:v>11.3628</c:v>
                </c:pt>
                <c:pt idx="23">
                  <c:v>11.335699999999999</c:v>
                </c:pt>
                <c:pt idx="24">
                  <c:v>11.325699999999999</c:v>
                </c:pt>
                <c:pt idx="25">
                  <c:v>11.300700000000001</c:v>
                </c:pt>
                <c:pt idx="26">
                  <c:v>11.232200000000001</c:v>
                </c:pt>
                <c:pt idx="27">
                  <c:v>11.192500000000001</c:v>
                </c:pt>
                <c:pt idx="28">
                  <c:v>11.164999999999999</c:v>
                </c:pt>
                <c:pt idx="29">
                  <c:v>11.1196</c:v>
                </c:pt>
                <c:pt idx="30">
                  <c:v>11.1266</c:v>
                </c:pt>
                <c:pt idx="31">
                  <c:v>11.120900000000001</c:v>
                </c:pt>
                <c:pt idx="32">
                  <c:v>11.137600000000001</c:v>
                </c:pt>
                <c:pt idx="33">
                  <c:v>11.143800000000001</c:v>
                </c:pt>
                <c:pt idx="34">
                  <c:v>11.131399999999999</c:v>
                </c:pt>
                <c:pt idx="35">
                  <c:v>11.1045</c:v>
                </c:pt>
                <c:pt idx="36">
                  <c:v>11.1059</c:v>
                </c:pt>
                <c:pt idx="37">
                  <c:v>11.093</c:v>
                </c:pt>
                <c:pt idx="38">
                  <c:v>11.0799</c:v>
                </c:pt>
                <c:pt idx="39">
                  <c:v>11.0602</c:v>
                </c:pt>
                <c:pt idx="40">
                  <c:v>11.0586</c:v>
                </c:pt>
                <c:pt idx="41">
                  <c:v>11.0677</c:v>
                </c:pt>
                <c:pt idx="42">
                  <c:v>11.085800000000001</c:v>
                </c:pt>
                <c:pt idx="43">
                  <c:v>11.12</c:v>
                </c:pt>
                <c:pt idx="44">
                  <c:v>11.174300000000001</c:v>
                </c:pt>
                <c:pt idx="45">
                  <c:v>11.1889</c:v>
                </c:pt>
                <c:pt idx="46">
                  <c:v>11.202500000000001</c:v>
                </c:pt>
                <c:pt idx="47">
                  <c:v>11.219200000000001</c:v>
                </c:pt>
                <c:pt idx="48">
                  <c:v>11.2415</c:v>
                </c:pt>
                <c:pt idx="49">
                  <c:v>11.263299999999999</c:v>
                </c:pt>
                <c:pt idx="50">
                  <c:v>11.2919</c:v>
                </c:pt>
                <c:pt idx="51">
                  <c:v>11.295400000000001</c:v>
                </c:pt>
                <c:pt idx="52">
                  <c:v>11.280200000000001</c:v>
                </c:pt>
                <c:pt idx="53">
                  <c:v>11.2135</c:v>
                </c:pt>
                <c:pt idx="54">
                  <c:v>11.1875</c:v>
                </c:pt>
                <c:pt idx="55">
                  <c:v>11.146699999999999</c:v>
                </c:pt>
                <c:pt idx="56">
                  <c:v>11.101599999999999</c:v>
                </c:pt>
                <c:pt idx="57">
                  <c:v>11.089</c:v>
                </c:pt>
                <c:pt idx="58">
                  <c:v>11.090400000000001</c:v>
                </c:pt>
                <c:pt idx="59">
                  <c:v>11.117800000000001</c:v>
                </c:pt>
              </c:numCache>
            </c:numRef>
          </c:val>
          <c:smooth val="0"/>
          <c:extLst>
            <c:ext xmlns:c16="http://schemas.microsoft.com/office/drawing/2014/chart" uri="{C3380CC4-5D6E-409C-BE32-E72D297353CC}">
              <c16:uniqueId val="{00000000-0470-492F-8626-567D32541988}"/>
            </c:ext>
          </c:extLst>
        </c:ser>
        <c:ser>
          <c:idx val="1"/>
          <c:order val="1"/>
          <c:tx>
            <c:strRef>
              <c:f>'3.2 Temperature Sensors'!$C$86</c:f>
              <c:strCache>
                <c:ptCount val="1"/>
                <c:pt idx="0">
                  <c:v>FLUKE</c:v>
                </c:pt>
              </c:strCache>
            </c:strRef>
          </c:tx>
          <c:marker>
            <c:symbol val="none"/>
          </c:marker>
          <c:cat>
            <c:strRef>
              <c:f>'3.2 Temperature Sensors'!$A$86:$A$146</c:f>
              <c:strCache>
                <c:ptCount val="61"/>
                <c:pt idx="0">
                  <c:v>Time</c:v>
                </c:pt>
                <c:pt idx="1">
                  <c:v>1:38:31 PM</c:v>
                </c:pt>
                <c:pt idx="2">
                  <c:v>1:38:41 PM</c:v>
                </c:pt>
                <c:pt idx="3">
                  <c:v>1:38:51 PM</c:v>
                </c:pt>
                <c:pt idx="4">
                  <c:v>1:39:01 PM</c:v>
                </c:pt>
                <c:pt idx="5">
                  <c:v>1:39:11 PM</c:v>
                </c:pt>
                <c:pt idx="6">
                  <c:v>1:39:21 PM</c:v>
                </c:pt>
                <c:pt idx="7">
                  <c:v>1:39:31 PM</c:v>
                </c:pt>
                <c:pt idx="8">
                  <c:v>1:39:41 PM</c:v>
                </c:pt>
                <c:pt idx="9">
                  <c:v>1:39:51 PM</c:v>
                </c:pt>
                <c:pt idx="10">
                  <c:v>1:40:01 PM</c:v>
                </c:pt>
                <c:pt idx="11">
                  <c:v>1:40:11 PM</c:v>
                </c:pt>
                <c:pt idx="12">
                  <c:v>1:40:21 PM</c:v>
                </c:pt>
                <c:pt idx="13">
                  <c:v>1:40:31 PM</c:v>
                </c:pt>
                <c:pt idx="14">
                  <c:v>1:40:41 PM</c:v>
                </c:pt>
                <c:pt idx="15">
                  <c:v>1:40:51 PM</c:v>
                </c:pt>
                <c:pt idx="16">
                  <c:v>1:41:01 PM</c:v>
                </c:pt>
                <c:pt idx="17">
                  <c:v>1:41:11 PM</c:v>
                </c:pt>
                <c:pt idx="18">
                  <c:v>1:41:21 PM</c:v>
                </c:pt>
                <c:pt idx="19">
                  <c:v>1:41:31 PM</c:v>
                </c:pt>
                <c:pt idx="20">
                  <c:v>1:41:41 PM</c:v>
                </c:pt>
                <c:pt idx="21">
                  <c:v>1:41:51 PM</c:v>
                </c:pt>
                <c:pt idx="22">
                  <c:v>1:42:01 PM</c:v>
                </c:pt>
                <c:pt idx="23">
                  <c:v>1:42:11 PM</c:v>
                </c:pt>
                <c:pt idx="24">
                  <c:v>1:42:21 PM</c:v>
                </c:pt>
                <c:pt idx="25">
                  <c:v>1:42:31 PM</c:v>
                </c:pt>
                <c:pt idx="26">
                  <c:v>1:42:41 PM</c:v>
                </c:pt>
                <c:pt idx="27">
                  <c:v>1:42:51 PM</c:v>
                </c:pt>
                <c:pt idx="28">
                  <c:v>1:43:01 PM</c:v>
                </c:pt>
                <c:pt idx="29">
                  <c:v>1:43:11 PM</c:v>
                </c:pt>
                <c:pt idx="30">
                  <c:v>1:43:21 PM</c:v>
                </c:pt>
                <c:pt idx="31">
                  <c:v>1:43:31 PM</c:v>
                </c:pt>
                <c:pt idx="32">
                  <c:v>1:43:41 PM</c:v>
                </c:pt>
                <c:pt idx="33">
                  <c:v>1:43:51 PM</c:v>
                </c:pt>
                <c:pt idx="34">
                  <c:v>1:44:01 PM</c:v>
                </c:pt>
                <c:pt idx="35">
                  <c:v>1:44:11 PM</c:v>
                </c:pt>
                <c:pt idx="36">
                  <c:v>1:44:21 PM</c:v>
                </c:pt>
                <c:pt idx="37">
                  <c:v>1:44:31 PM</c:v>
                </c:pt>
                <c:pt idx="38">
                  <c:v>1:44:41 PM</c:v>
                </c:pt>
                <c:pt idx="39">
                  <c:v>1:44:51 PM</c:v>
                </c:pt>
                <c:pt idx="40">
                  <c:v>1:45:01 PM</c:v>
                </c:pt>
                <c:pt idx="41">
                  <c:v>1:45:11 PM</c:v>
                </c:pt>
                <c:pt idx="42">
                  <c:v>1:45:21 PM</c:v>
                </c:pt>
                <c:pt idx="43">
                  <c:v>1:45:31 PM</c:v>
                </c:pt>
                <c:pt idx="44">
                  <c:v>1:45:41 PM</c:v>
                </c:pt>
                <c:pt idx="45">
                  <c:v>1:45:51 PM</c:v>
                </c:pt>
                <c:pt idx="46">
                  <c:v>1:46:01 PM</c:v>
                </c:pt>
                <c:pt idx="47">
                  <c:v>1:46:11 PM</c:v>
                </c:pt>
                <c:pt idx="48">
                  <c:v>1:46:21 PM</c:v>
                </c:pt>
                <c:pt idx="49">
                  <c:v>1:46:31 PM</c:v>
                </c:pt>
                <c:pt idx="50">
                  <c:v>1:46:41 PM</c:v>
                </c:pt>
                <c:pt idx="51">
                  <c:v>1:46:51 PM</c:v>
                </c:pt>
                <c:pt idx="52">
                  <c:v>1:47:01 PM</c:v>
                </c:pt>
                <c:pt idx="53">
                  <c:v>1:47:11 PM</c:v>
                </c:pt>
                <c:pt idx="54">
                  <c:v>1:47:21 PM</c:v>
                </c:pt>
                <c:pt idx="55">
                  <c:v>1:47:31 PM</c:v>
                </c:pt>
                <c:pt idx="56">
                  <c:v>1:47:41 PM</c:v>
                </c:pt>
                <c:pt idx="57">
                  <c:v>1:47:51 PM</c:v>
                </c:pt>
                <c:pt idx="58">
                  <c:v>1:48:01 PM</c:v>
                </c:pt>
                <c:pt idx="59">
                  <c:v>1:48:11 PM</c:v>
                </c:pt>
                <c:pt idx="60">
                  <c:v>1:48:21 PM</c:v>
                </c:pt>
              </c:strCache>
            </c:strRef>
          </c:cat>
          <c:val>
            <c:numRef>
              <c:f>'3.2 Temperature Sensors'!$C$87:$C$146</c:f>
              <c:numCache>
                <c:formatCode>0.000</c:formatCode>
                <c:ptCount val="60"/>
                <c:pt idx="0">
                  <c:v>11.429</c:v>
                </c:pt>
                <c:pt idx="1">
                  <c:v>11.420999999999999</c:v>
                </c:pt>
                <c:pt idx="2">
                  <c:v>11.423</c:v>
                </c:pt>
                <c:pt idx="3">
                  <c:v>11.409000000000001</c:v>
                </c:pt>
                <c:pt idx="4">
                  <c:v>11.384</c:v>
                </c:pt>
                <c:pt idx="5">
                  <c:v>11.334</c:v>
                </c:pt>
                <c:pt idx="6">
                  <c:v>11.308</c:v>
                </c:pt>
                <c:pt idx="7">
                  <c:v>11.273</c:v>
                </c:pt>
                <c:pt idx="8">
                  <c:v>11.257</c:v>
                </c:pt>
                <c:pt idx="9">
                  <c:v>11.239000000000001</c:v>
                </c:pt>
                <c:pt idx="10">
                  <c:v>11.224</c:v>
                </c:pt>
                <c:pt idx="11">
                  <c:v>11.247</c:v>
                </c:pt>
                <c:pt idx="12">
                  <c:v>11.256</c:v>
                </c:pt>
                <c:pt idx="13">
                  <c:v>11.275</c:v>
                </c:pt>
                <c:pt idx="14">
                  <c:v>11.305999999999999</c:v>
                </c:pt>
                <c:pt idx="15">
                  <c:v>11.314</c:v>
                </c:pt>
                <c:pt idx="16">
                  <c:v>11.342000000000001</c:v>
                </c:pt>
                <c:pt idx="17">
                  <c:v>11.353</c:v>
                </c:pt>
                <c:pt idx="18">
                  <c:v>11.371</c:v>
                </c:pt>
                <c:pt idx="19">
                  <c:v>11.384</c:v>
                </c:pt>
                <c:pt idx="20">
                  <c:v>11.382999999999999</c:v>
                </c:pt>
                <c:pt idx="21">
                  <c:v>11.363</c:v>
                </c:pt>
                <c:pt idx="22">
                  <c:v>11.345000000000001</c:v>
                </c:pt>
                <c:pt idx="23">
                  <c:v>11.323</c:v>
                </c:pt>
                <c:pt idx="24">
                  <c:v>11.315</c:v>
                </c:pt>
                <c:pt idx="25">
                  <c:v>11.285</c:v>
                </c:pt>
                <c:pt idx="26">
                  <c:v>11.222</c:v>
                </c:pt>
                <c:pt idx="27">
                  <c:v>11.172000000000001</c:v>
                </c:pt>
                <c:pt idx="28">
                  <c:v>11.141999999999999</c:v>
                </c:pt>
                <c:pt idx="29">
                  <c:v>11.11</c:v>
                </c:pt>
                <c:pt idx="30">
                  <c:v>11.114000000000001</c:v>
                </c:pt>
                <c:pt idx="31">
                  <c:v>11.109</c:v>
                </c:pt>
                <c:pt idx="32">
                  <c:v>11.125</c:v>
                </c:pt>
                <c:pt idx="33">
                  <c:v>11.129</c:v>
                </c:pt>
                <c:pt idx="34">
                  <c:v>11.118</c:v>
                </c:pt>
                <c:pt idx="35">
                  <c:v>11.089</c:v>
                </c:pt>
                <c:pt idx="36">
                  <c:v>11.090999999999999</c:v>
                </c:pt>
                <c:pt idx="37">
                  <c:v>11.077999999999999</c:v>
                </c:pt>
                <c:pt idx="38">
                  <c:v>11.071</c:v>
                </c:pt>
                <c:pt idx="39">
                  <c:v>11.05</c:v>
                </c:pt>
                <c:pt idx="40">
                  <c:v>11.041</c:v>
                </c:pt>
                <c:pt idx="41">
                  <c:v>11.055</c:v>
                </c:pt>
                <c:pt idx="42">
                  <c:v>11.073</c:v>
                </c:pt>
                <c:pt idx="43">
                  <c:v>11.1</c:v>
                </c:pt>
                <c:pt idx="44">
                  <c:v>11.157</c:v>
                </c:pt>
                <c:pt idx="45">
                  <c:v>11.177</c:v>
                </c:pt>
                <c:pt idx="46">
                  <c:v>11.189</c:v>
                </c:pt>
                <c:pt idx="47">
                  <c:v>11.211</c:v>
                </c:pt>
                <c:pt idx="48">
                  <c:v>11.228999999999999</c:v>
                </c:pt>
                <c:pt idx="49">
                  <c:v>11.253</c:v>
                </c:pt>
                <c:pt idx="50">
                  <c:v>11.276</c:v>
                </c:pt>
                <c:pt idx="51">
                  <c:v>11.282</c:v>
                </c:pt>
                <c:pt idx="52">
                  <c:v>11.268000000000001</c:v>
                </c:pt>
                <c:pt idx="53">
                  <c:v>11.211</c:v>
                </c:pt>
                <c:pt idx="54">
                  <c:v>11.167</c:v>
                </c:pt>
                <c:pt idx="55">
                  <c:v>11.125</c:v>
                </c:pt>
                <c:pt idx="56">
                  <c:v>11.09</c:v>
                </c:pt>
                <c:pt idx="57">
                  <c:v>11.081</c:v>
                </c:pt>
                <c:pt idx="58">
                  <c:v>11.077999999999999</c:v>
                </c:pt>
                <c:pt idx="59">
                  <c:v>11.106999999999999</c:v>
                </c:pt>
              </c:numCache>
            </c:numRef>
          </c:val>
          <c:smooth val="0"/>
          <c:extLst>
            <c:ext xmlns:c16="http://schemas.microsoft.com/office/drawing/2014/chart" uri="{C3380CC4-5D6E-409C-BE32-E72D297353CC}">
              <c16:uniqueId val="{00000001-0470-492F-8626-567D32541988}"/>
            </c:ext>
          </c:extLst>
        </c:ser>
        <c:dLbls>
          <c:showLegendKey val="0"/>
          <c:showVal val="0"/>
          <c:showCatName val="0"/>
          <c:showSerName val="0"/>
          <c:showPercent val="0"/>
          <c:showBubbleSize val="0"/>
        </c:dLbls>
        <c:smooth val="0"/>
        <c:axId val="180473264"/>
        <c:axId val="2030713200"/>
      </c:lineChart>
      <c:catAx>
        <c:axId val="180473264"/>
        <c:scaling>
          <c:orientation val="minMax"/>
        </c:scaling>
        <c:delete val="0"/>
        <c:axPos val="b"/>
        <c:numFmt formatCode="General" sourceLinked="0"/>
        <c:majorTickMark val="out"/>
        <c:minorTickMark val="none"/>
        <c:tickLblPos val="nextTo"/>
        <c:crossAx val="2030713200"/>
        <c:crosses val="autoZero"/>
        <c:auto val="1"/>
        <c:lblAlgn val="ctr"/>
        <c:lblOffset val="100"/>
        <c:noMultiLvlLbl val="0"/>
      </c:catAx>
      <c:valAx>
        <c:axId val="2030713200"/>
        <c:scaling>
          <c:orientation val="minMax"/>
        </c:scaling>
        <c:delete val="0"/>
        <c:axPos val="l"/>
        <c:majorGridlines/>
        <c:numFmt formatCode="0.000" sourceLinked="1"/>
        <c:majorTickMark val="out"/>
        <c:minorTickMark val="none"/>
        <c:tickLblPos val="nextTo"/>
        <c:crossAx val="1804732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3</xdr:row>
      <xdr:rowOff>48660</xdr:rowOff>
    </xdr:from>
    <xdr:to>
      <xdr:col>2</xdr:col>
      <xdr:colOff>3398043</xdr:colOff>
      <xdr:row>6</xdr:row>
      <xdr:rowOff>345281</xdr:rowOff>
    </xdr:to>
    <xdr:pic>
      <xdr:nvPicPr>
        <xdr:cNvPr id="3" name="Picture 2" descr="gm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382337" y="810660"/>
          <a:ext cx="1063706" cy="1082433"/>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190500</xdr:colOff>
      <xdr:row>6</xdr:row>
      <xdr:rowOff>148166</xdr:rowOff>
    </xdr:from>
    <xdr:to>
      <xdr:col>3</xdr:col>
      <xdr:colOff>2434167</xdr:colOff>
      <xdr:row>9</xdr:row>
      <xdr:rowOff>166688</xdr:rowOff>
    </xdr:to>
    <xdr:sp macro="[0]!IAQ_RoundedRectangle_Click" textlink="">
      <xdr:nvSpPr>
        <xdr:cNvPr id="2" name="Rounded Rectangle 1">
          <a:extLst>
            <a:ext uri="{FF2B5EF4-FFF2-40B4-BE49-F238E27FC236}">
              <a16:creationId xmlns:a16="http://schemas.microsoft.com/office/drawing/2014/main" id="{00000000-0008-0000-0A00-000002000000}"/>
            </a:ext>
          </a:extLst>
        </xdr:cNvPr>
        <xdr:cNvSpPr/>
      </xdr:nvSpPr>
      <xdr:spPr>
        <a:xfrm>
          <a:off x="5024438" y="1588822"/>
          <a:ext cx="2243667" cy="59002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 to attach</a:t>
          </a:r>
          <a:r>
            <a:rPr lang="en-SG" sz="1200" b="1" baseline="0"/>
            <a:t> IAQ Audit Report</a:t>
          </a:r>
          <a:endParaRPr lang="en-SG" sz="1200" b="1"/>
        </a:p>
      </xdr:txBody>
    </xdr:sp>
    <xdr:clientData/>
  </xdr:twoCellAnchor>
  <xdr:twoCellAnchor>
    <xdr:from>
      <xdr:col>3</xdr:col>
      <xdr:colOff>169333</xdr:colOff>
      <xdr:row>15</xdr:row>
      <xdr:rowOff>105833</xdr:rowOff>
    </xdr:from>
    <xdr:to>
      <xdr:col>3</xdr:col>
      <xdr:colOff>2413000</xdr:colOff>
      <xdr:row>17</xdr:row>
      <xdr:rowOff>285750</xdr:rowOff>
    </xdr:to>
    <xdr:sp macro="[0]!Lux_RoundedRectangle_Click" textlink="">
      <xdr:nvSpPr>
        <xdr:cNvPr id="4" name="Rounded Rectangle 3">
          <a:extLst>
            <a:ext uri="{FF2B5EF4-FFF2-40B4-BE49-F238E27FC236}">
              <a16:creationId xmlns:a16="http://schemas.microsoft.com/office/drawing/2014/main" id="{00000000-0008-0000-0A00-000004000000}"/>
            </a:ext>
          </a:extLst>
        </xdr:cNvPr>
        <xdr:cNvSpPr/>
      </xdr:nvSpPr>
      <xdr:spPr>
        <a:xfrm>
          <a:off x="6148916" y="2973916"/>
          <a:ext cx="2243667" cy="53975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Lux Level Reading</a:t>
          </a:r>
          <a:endParaRPr lang="en-SG" sz="1200" b="1"/>
        </a:p>
      </xdr:txBody>
    </xdr:sp>
    <xdr:clientData/>
  </xdr:twoCellAnchor>
  <xdr:twoCellAnchor>
    <xdr:from>
      <xdr:col>3</xdr:col>
      <xdr:colOff>179916</xdr:colOff>
      <xdr:row>23</xdr:row>
      <xdr:rowOff>127000</xdr:rowOff>
    </xdr:from>
    <xdr:to>
      <xdr:col>3</xdr:col>
      <xdr:colOff>2423583</xdr:colOff>
      <xdr:row>25</xdr:row>
      <xdr:rowOff>317501</xdr:rowOff>
    </xdr:to>
    <xdr:sp macro="[0]!Noise_RoundedRectangle_Click" textlink="">
      <xdr:nvSpPr>
        <xdr:cNvPr id="6" name="Rounded Rectangle 5">
          <a:extLst>
            <a:ext uri="{FF2B5EF4-FFF2-40B4-BE49-F238E27FC236}">
              <a16:creationId xmlns:a16="http://schemas.microsoft.com/office/drawing/2014/main" id="{00000000-0008-0000-0A00-000006000000}"/>
            </a:ext>
          </a:extLst>
        </xdr:cNvPr>
        <xdr:cNvSpPr/>
      </xdr:nvSpPr>
      <xdr:spPr>
        <a:xfrm>
          <a:off x="6159499" y="4783667"/>
          <a:ext cx="2243667" cy="55033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Noise Level Reading</a:t>
          </a:r>
          <a:endParaRPr lang="en-SG" sz="12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179916</xdr:colOff>
      <xdr:row>14</xdr:row>
      <xdr:rowOff>41384</xdr:rowOff>
    </xdr:from>
    <xdr:to>
      <xdr:col>3</xdr:col>
      <xdr:colOff>1958511</xdr:colOff>
      <xdr:row>15</xdr:row>
      <xdr:rowOff>331771</xdr:rowOff>
    </xdr:to>
    <xdr:sp macro="[0]!Noise_RoundedRectangle_Click" textlink="">
      <xdr:nvSpPr>
        <xdr:cNvPr id="13" name="Rounded Rectangle 5">
          <a:extLst>
            <a:ext uri="{FF2B5EF4-FFF2-40B4-BE49-F238E27FC236}">
              <a16:creationId xmlns:a16="http://schemas.microsoft.com/office/drawing/2014/main" id="{00000000-0008-0000-0B00-00000D000000}"/>
            </a:ext>
          </a:extLst>
        </xdr:cNvPr>
        <xdr:cNvSpPr/>
      </xdr:nvSpPr>
      <xdr:spPr>
        <a:xfrm>
          <a:off x="4599944" y="4343687"/>
          <a:ext cx="1778595" cy="64356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waste reports of recycles and non-recycles </a:t>
          </a:r>
          <a:endParaRPr lang="en-SG" sz="1200" b="1"/>
        </a:p>
      </xdr:txBody>
    </xdr:sp>
    <xdr:clientData/>
  </xdr:twoCellAnchor>
  <xdr:twoCellAnchor>
    <xdr:from>
      <xdr:col>3</xdr:col>
      <xdr:colOff>179916</xdr:colOff>
      <xdr:row>22</xdr:row>
      <xdr:rowOff>127000</xdr:rowOff>
    </xdr:from>
    <xdr:to>
      <xdr:col>3</xdr:col>
      <xdr:colOff>2022725</xdr:colOff>
      <xdr:row>24</xdr:row>
      <xdr:rowOff>353174</xdr:rowOff>
    </xdr:to>
    <xdr:sp macro="[0]!Noise_RoundedRectangle_Click" textlink="">
      <xdr:nvSpPr>
        <xdr:cNvPr id="14" name="Rounded Rectangle 5">
          <a:extLst>
            <a:ext uri="{FF2B5EF4-FFF2-40B4-BE49-F238E27FC236}">
              <a16:creationId xmlns:a16="http://schemas.microsoft.com/office/drawing/2014/main" id="{00000000-0008-0000-0B00-00000E000000}"/>
            </a:ext>
          </a:extLst>
        </xdr:cNvPr>
        <xdr:cNvSpPr/>
      </xdr:nvSpPr>
      <xdr:spPr>
        <a:xfrm>
          <a:off x="4428708" y="5670764"/>
          <a:ext cx="1842809" cy="61145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photos of activities </a:t>
          </a:r>
        </a:p>
        <a:p>
          <a:pPr algn="ctr"/>
          <a:endParaRPr lang="en-SG" sz="1200" b="1"/>
        </a:p>
      </xdr:txBody>
    </xdr:sp>
    <xdr:clientData/>
  </xdr:twoCellAnchor>
  <xdr:twoCellAnchor>
    <xdr:from>
      <xdr:col>3</xdr:col>
      <xdr:colOff>179916</xdr:colOff>
      <xdr:row>5</xdr:row>
      <xdr:rowOff>127001</xdr:rowOff>
    </xdr:from>
    <xdr:to>
      <xdr:col>3</xdr:col>
      <xdr:colOff>1937107</xdr:colOff>
      <xdr:row>7</xdr:row>
      <xdr:rowOff>246151</xdr:rowOff>
    </xdr:to>
    <xdr:sp macro="[0]!Noise_RoundedRectangle_Click" textlink="">
      <xdr:nvSpPr>
        <xdr:cNvPr id="68" name="Rounded Rectangle 5">
          <a:extLst>
            <a:ext uri="{FF2B5EF4-FFF2-40B4-BE49-F238E27FC236}">
              <a16:creationId xmlns:a16="http://schemas.microsoft.com/office/drawing/2014/main" id="{D2BBEFBB-A683-4414-B2C0-50191713B4F4}"/>
            </a:ext>
          </a:extLst>
        </xdr:cNvPr>
        <xdr:cNvSpPr/>
      </xdr:nvSpPr>
      <xdr:spPr>
        <a:xfrm>
          <a:off x="4428708" y="1304248"/>
          <a:ext cx="1757191" cy="73988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POE survey results</a:t>
          </a:r>
        </a:p>
        <a:p>
          <a:pPr algn="ctr"/>
          <a:endParaRPr lang="en-SG"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1300480</xdr:colOff>
      <xdr:row>65</xdr:row>
      <xdr:rowOff>19050</xdr:rowOff>
    </xdr:from>
    <xdr:to>
      <xdr:col>3</xdr:col>
      <xdr:colOff>177800</xdr:colOff>
      <xdr:row>79</xdr:row>
      <xdr:rowOff>44450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1300844</xdr:colOff>
      <xdr:row>80</xdr:row>
      <xdr:rowOff>3628</xdr:rowOff>
    </xdr:from>
    <xdr:to>
      <xdr:col>3</xdr:col>
      <xdr:colOff>175987</xdr:colOff>
      <xdr:row>93</xdr:row>
      <xdr:rowOff>119742</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195791</xdr:colOff>
      <xdr:row>0</xdr:row>
      <xdr:rowOff>137583</xdr:rowOff>
    </xdr:from>
    <xdr:to>
      <xdr:col>4</xdr:col>
      <xdr:colOff>973666</xdr:colOff>
      <xdr:row>0</xdr:row>
      <xdr:rowOff>661458</xdr:rowOff>
    </xdr:to>
    <xdr:sp macro="[0]!Module1.OSE_RoundedRectangle_Click" textlink="">
      <xdr:nvSpPr>
        <xdr:cNvPr id="2" name="Rounded Rectangle 1">
          <a:extLst>
            <a:ext uri="{FF2B5EF4-FFF2-40B4-BE49-F238E27FC236}">
              <a16:creationId xmlns:a16="http://schemas.microsoft.com/office/drawing/2014/main" id="{00000000-0008-0000-0400-000002000000}"/>
            </a:ext>
          </a:extLst>
        </xdr:cNvPr>
        <xdr:cNvSpPr/>
      </xdr:nvSpPr>
      <xdr:spPr>
        <a:xfrm>
          <a:off x="1414991" y="137583"/>
          <a:ext cx="1025525" cy="57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a:t>Click to Attach</a:t>
          </a:r>
        </a:p>
        <a:p>
          <a:pPr algn="ctr"/>
          <a:r>
            <a:rPr lang="en-SG" sz="1200"/>
            <a:t>Audit Report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10054</xdr:rowOff>
    </xdr:from>
    <xdr:to>
      <xdr:col>4</xdr:col>
      <xdr:colOff>0</xdr:colOff>
      <xdr:row>82</xdr:row>
      <xdr:rowOff>12700</xdr:rowOff>
    </xdr:to>
    <xdr:graphicFrame macro="">
      <xdr:nvGraphicFramePr>
        <xdr:cNvPr id="2" name="Chart 1">
          <a:extLst>
            <a:ext uri="{FF2B5EF4-FFF2-40B4-BE49-F238E27FC236}">
              <a16:creationId xmlns:a16="http://schemas.microsoft.com/office/drawing/2014/main" id="{18EC4D14-2C7E-4AF7-AF4B-D0A44BEF19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69</xdr:row>
      <xdr:rowOff>530</xdr:rowOff>
    </xdr:from>
    <xdr:to>
      <xdr:col>9</xdr:col>
      <xdr:colOff>1</xdr:colOff>
      <xdr:row>81</xdr:row>
      <xdr:rowOff>119064</xdr:rowOff>
    </xdr:to>
    <xdr:graphicFrame macro="">
      <xdr:nvGraphicFramePr>
        <xdr:cNvPr id="3" name="Chart 2">
          <a:extLst>
            <a:ext uri="{FF2B5EF4-FFF2-40B4-BE49-F238E27FC236}">
              <a16:creationId xmlns:a16="http://schemas.microsoft.com/office/drawing/2014/main" id="{AB2FBFC4-5D5A-46E3-A77C-5537EB9FAA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10583</xdr:colOff>
      <xdr:row>148</xdr:row>
      <xdr:rowOff>12170</xdr:rowOff>
    </xdr:from>
    <xdr:to>
      <xdr:col>4</xdr:col>
      <xdr:colOff>0</xdr:colOff>
      <xdr:row>162</xdr:row>
      <xdr:rowOff>158750</xdr:rowOff>
    </xdr:to>
    <xdr:graphicFrame macro="">
      <xdr:nvGraphicFramePr>
        <xdr:cNvPr id="4" name="Chart 3">
          <a:extLst>
            <a:ext uri="{FF2B5EF4-FFF2-40B4-BE49-F238E27FC236}">
              <a16:creationId xmlns:a16="http://schemas.microsoft.com/office/drawing/2014/main" id="{69B3D264-A3AD-44C3-8D99-EF2531308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148</xdr:row>
      <xdr:rowOff>13228</xdr:rowOff>
    </xdr:from>
    <xdr:to>
      <xdr:col>9</xdr:col>
      <xdr:colOff>0</xdr:colOff>
      <xdr:row>162</xdr:row>
      <xdr:rowOff>179916</xdr:rowOff>
    </xdr:to>
    <xdr:graphicFrame macro="">
      <xdr:nvGraphicFramePr>
        <xdr:cNvPr id="5" name="Chart 4">
          <a:extLst>
            <a:ext uri="{FF2B5EF4-FFF2-40B4-BE49-F238E27FC236}">
              <a16:creationId xmlns:a16="http://schemas.microsoft.com/office/drawing/2014/main" id="{04E15ADA-243C-4FEE-83B0-BBFBC3B4D5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69</xdr:row>
      <xdr:rowOff>529</xdr:rowOff>
    </xdr:from>
    <xdr:to>
      <xdr:col>14</xdr:col>
      <xdr:colOff>1</xdr:colOff>
      <xdr:row>81</xdr:row>
      <xdr:rowOff>71438</xdr:rowOff>
    </xdr:to>
    <xdr:graphicFrame macro="">
      <xdr:nvGraphicFramePr>
        <xdr:cNvPr id="6" name="Chart 5">
          <a:extLst>
            <a:ext uri="{FF2B5EF4-FFF2-40B4-BE49-F238E27FC236}">
              <a16:creationId xmlns:a16="http://schemas.microsoft.com/office/drawing/2014/main" id="{5D9B0A39-562D-4A3A-BAEF-B996932D05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148</xdr:row>
      <xdr:rowOff>13228</xdr:rowOff>
    </xdr:from>
    <xdr:to>
      <xdr:col>14</xdr:col>
      <xdr:colOff>0</xdr:colOff>
      <xdr:row>162</xdr:row>
      <xdr:rowOff>179916</xdr:rowOff>
    </xdr:to>
    <xdr:graphicFrame macro="">
      <xdr:nvGraphicFramePr>
        <xdr:cNvPr id="7" name="Chart 6">
          <a:extLst>
            <a:ext uri="{FF2B5EF4-FFF2-40B4-BE49-F238E27FC236}">
              <a16:creationId xmlns:a16="http://schemas.microsoft.com/office/drawing/2014/main" id="{AA3E8453-E4A4-43BD-87B1-43A7BF7DD5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10583</xdr:colOff>
      <xdr:row>230</xdr:row>
      <xdr:rowOff>12170</xdr:rowOff>
    </xdr:from>
    <xdr:to>
      <xdr:col>4</xdr:col>
      <xdr:colOff>0</xdr:colOff>
      <xdr:row>244</xdr:row>
      <xdr:rowOff>158750</xdr:rowOff>
    </xdr:to>
    <xdr:graphicFrame macro="">
      <xdr:nvGraphicFramePr>
        <xdr:cNvPr id="8" name="Chart 7">
          <a:extLst>
            <a:ext uri="{FF2B5EF4-FFF2-40B4-BE49-F238E27FC236}">
              <a16:creationId xmlns:a16="http://schemas.microsoft.com/office/drawing/2014/main" id="{C4D9C814-EE70-4D38-B8F5-7EC8E84E95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230</xdr:row>
      <xdr:rowOff>13229</xdr:rowOff>
    </xdr:from>
    <xdr:to>
      <xdr:col>8</xdr:col>
      <xdr:colOff>1100666</xdr:colOff>
      <xdr:row>244</xdr:row>
      <xdr:rowOff>116418</xdr:rowOff>
    </xdr:to>
    <xdr:graphicFrame macro="">
      <xdr:nvGraphicFramePr>
        <xdr:cNvPr id="9" name="Chart 8">
          <a:extLst>
            <a:ext uri="{FF2B5EF4-FFF2-40B4-BE49-F238E27FC236}">
              <a16:creationId xmlns:a16="http://schemas.microsoft.com/office/drawing/2014/main" id="{34ED4CD3-C58C-4088-AA05-454601CB2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1300480</xdr:colOff>
      <xdr:row>66</xdr:row>
      <xdr:rowOff>19050</xdr:rowOff>
    </xdr:from>
    <xdr:to>
      <xdr:col>3</xdr:col>
      <xdr:colOff>177800</xdr:colOff>
      <xdr:row>80</xdr:row>
      <xdr:rowOff>44450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1300844</xdr:colOff>
      <xdr:row>81</xdr:row>
      <xdr:rowOff>3628</xdr:rowOff>
    </xdr:from>
    <xdr:to>
      <xdr:col>3</xdr:col>
      <xdr:colOff>175987</xdr:colOff>
      <xdr:row>94</xdr:row>
      <xdr:rowOff>119742</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1170940</xdr:colOff>
      <xdr:row>61</xdr:row>
      <xdr:rowOff>82550</xdr:rowOff>
    </xdr:from>
    <xdr:to>
      <xdr:col>3</xdr:col>
      <xdr:colOff>543560</xdr:colOff>
      <xdr:row>75</xdr:row>
      <xdr:rowOff>90170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1186544</xdr:colOff>
      <xdr:row>76</xdr:row>
      <xdr:rowOff>41728</xdr:rowOff>
    </xdr:from>
    <xdr:to>
      <xdr:col>3</xdr:col>
      <xdr:colOff>544287</xdr:colOff>
      <xdr:row>89</xdr:row>
      <xdr:rowOff>157842</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182563</xdr:colOff>
      <xdr:row>4</xdr:row>
      <xdr:rowOff>134937</xdr:rowOff>
    </xdr:from>
    <xdr:to>
      <xdr:col>4</xdr:col>
      <xdr:colOff>2309813</xdr:colOff>
      <xdr:row>5</xdr:row>
      <xdr:rowOff>478895</xdr:rowOff>
    </xdr:to>
    <xdr:sp macro="[0]!Module1.EnergyImprovePlan_RoundedRectangle_Click" textlink="">
      <xdr:nvSpPr>
        <xdr:cNvPr id="2" name="Rounded Rectangle 1">
          <a:extLst>
            <a:ext uri="{FF2B5EF4-FFF2-40B4-BE49-F238E27FC236}">
              <a16:creationId xmlns:a16="http://schemas.microsoft.com/office/drawing/2014/main" id="{00000000-0008-0000-0700-000002000000}"/>
            </a:ext>
          </a:extLst>
        </xdr:cNvPr>
        <xdr:cNvSpPr/>
      </xdr:nvSpPr>
      <xdr:spPr>
        <a:xfrm>
          <a:off x="5076032" y="1242218"/>
          <a:ext cx="2127250" cy="61780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 to</a:t>
          </a:r>
          <a:r>
            <a:rPr lang="en-SG" sz="1200" b="1" baseline="0"/>
            <a:t> </a:t>
          </a:r>
          <a:r>
            <a:rPr lang="en-SG" sz="1200" b="1"/>
            <a:t>attach Energy Improvement Plan</a:t>
          </a:r>
        </a:p>
      </xdr:txBody>
    </xdr:sp>
    <xdr:clientData/>
  </xdr:twoCellAnchor>
  <xdr:twoCellAnchor>
    <xdr:from>
      <xdr:col>4</xdr:col>
      <xdr:colOff>137584</xdr:colOff>
      <xdr:row>7</xdr:row>
      <xdr:rowOff>136261</xdr:rowOff>
    </xdr:from>
    <xdr:to>
      <xdr:col>4</xdr:col>
      <xdr:colOff>2312459</xdr:colOff>
      <xdr:row>8</xdr:row>
      <xdr:rowOff>416719</xdr:rowOff>
    </xdr:to>
    <xdr:sp macro="[0]!Module1.WaterImprovePlan_RoundedRectangle_Click" textlink="">
      <xdr:nvSpPr>
        <xdr:cNvPr id="13" name="Rounded Rectangle 12">
          <a:extLst>
            <a:ext uri="{FF2B5EF4-FFF2-40B4-BE49-F238E27FC236}">
              <a16:creationId xmlns:a16="http://schemas.microsoft.com/office/drawing/2014/main" id="{00000000-0008-0000-0700-00000D000000}"/>
            </a:ext>
          </a:extLst>
        </xdr:cNvPr>
        <xdr:cNvSpPr/>
      </xdr:nvSpPr>
      <xdr:spPr>
        <a:xfrm>
          <a:off x="5031053" y="3481917"/>
          <a:ext cx="2174875" cy="613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a:t>
          </a:r>
          <a:r>
            <a:rPr lang="en-SG" sz="1200" b="1"/>
            <a:t>to attach Water Improvement Plan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190499</xdr:colOff>
      <xdr:row>4</xdr:row>
      <xdr:rowOff>142874</xdr:rowOff>
    </xdr:from>
    <xdr:to>
      <xdr:col>4</xdr:col>
      <xdr:colOff>2254249</xdr:colOff>
      <xdr:row>5</xdr:row>
      <xdr:rowOff>497416</xdr:rowOff>
    </xdr:to>
    <xdr:sp macro="[0]!Module1.CoC_RoundedRectangle_Click" textlink="">
      <xdr:nvSpPr>
        <xdr:cNvPr id="2" name="Rounded Rectangle 1">
          <a:extLst>
            <a:ext uri="{FF2B5EF4-FFF2-40B4-BE49-F238E27FC236}">
              <a16:creationId xmlns:a16="http://schemas.microsoft.com/office/drawing/2014/main" id="{00000000-0008-0000-0800-000002000000}"/>
            </a:ext>
          </a:extLst>
        </xdr:cNvPr>
        <xdr:cNvSpPr/>
      </xdr:nvSpPr>
      <xdr:spPr>
        <a:xfrm>
          <a:off x="4730749" y="1021291"/>
          <a:ext cx="2063750" cy="5556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 to attach Water Treatment Report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191823</xdr:colOff>
      <xdr:row>4</xdr:row>
      <xdr:rowOff>134937</xdr:rowOff>
    </xdr:from>
    <xdr:to>
      <xdr:col>9</xdr:col>
      <xdr:colOff>424656</xdr:colOff>
      <xdr:row>4</xdr:row>
      <xdr:rowOff>621770</xdr:rowOff>
    </xdr:to>
    <xdr:sp macro="[0]!POE_RoundedRectangle_Click" textlink="">
      <xdr:nvSpPr>
        <xdr:cNvPr id="2" name="Rounded Rectangle 1">
          <a:extLst>
            <a:ext uri="{FF2B5EF4-FFF2-40B4-BE49-F238E27FC236}">
              <a16:creationId xmlns:a16="http://schemas.microsoft.com/office/drawing/2014/main" id="{00000000-0008-0000-0900-000002000000}"/>
            </a:ext>
          </a:extLst>
        </xdr:cNvPr>
        <xdr:cNvSpPr/>
      </xdr:nvSpPr>
      <xdr:spPr>
        <a:xfrm>
          <a:off x="5049573" y="980281"/>
          <a:ext cx="2054489" cy="486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100" b="1"/>
            <a:t>Click to attach Occupant Satisfaction Result</a:t>
          </a:r>
        </a:p>
      </xdr:txBody>
    </xdr:sp>
    <xdr:clientData/>
  </xdr:twoCellAnchor>
  <xdr:twoCellAnchor>
    <xdr:from>
      <xdr:col>6</xdr:col>
      <xdr:colOff>211667</xdr:colOff>
      <xdr:row>9</xdr:row>
      <xdr:rowOff>137585</xdr:rowOff>
    </xdr:from>
    <xdr:to>
      <xdr:col>9</xdr:col>
      <xdr:colOff>444500</xdr:colOff>
      <xdr:row>10</xdr:row>
      <xdr:rowOff>444502</xdr:rowOff>
    </xdr:to>
    <xdr:sp macro="[0]!EnvPol_RoundedRectangle_Click" textlink="">
      <xdr:nvSpPr>
        <xdr:cNvPr id="4" name="Rounded Rectangle 3">
          <a:extLst>
            <a:ext uri="{FF2B5EF4-FFF2-40B4-BE49-F238E27FC236}">
              <a16:creationId xmlns:a16="http://schemas.microsoft.com/office/drawing/2014/main" id="{00000000-0008-0000-0900-000004000000}"/>
            </a:ext>
          </a:extLst>
        </xdr:cNvPr>
        <xdr:cNvSpPr/>
      </xdr:nvSpPr>
      <xdr:spPr>
        <a:xfrm>
          <a:off x="5259917" y="3460752"/>
          <a:ext cx="2169583" cy="486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100" b="1"/>
            <a:t>Click to attach Environment Policy Statement</a:t>
          </a:r>
        </a:p>
      </xdr:txBody>
    </xdr:sp>
    <xdr:clientData/>
  </xdr:twoCellAnchor>
  <xdr:twoCellAnchor>
    <xdr:from>
      <xdr:col>6</xdr:col>
      <xdr:colOff>190501</xdr:colOff>
      <xdr:row>14</xdr:row>
      <xdr:rowOff>148167</xdr:rowOff>
    </xdr:from>
    <xdr:to>
      <xdr:col>9</xdr:col>
      <xdr:colOff>423334</xdr:colOff>
      <xdr:row>15</xdr:row>
      <xdr:rowOff>455083</xdr:rowOff>
    </xdr:to>
    <xdr:sp macro="[0]!Recycle_RoundedRectangle_Click" textlink="">
      <xdr:nvSpPr>
        <xdr:cNvPr id="6" name="Rounded Rectangle 5">
          <a:extLst>
            <a:ext uri="{FF2B5EF4-FFF2-40B4-BE49-F238E27FC236}">
              <a16:creationId xmlns:a16="http://schemas.microsoft.com/office/drawing/2014/main" id="{00000000-0008-0000-0900-000006000000}"/>
            </a:ext>
          </a:extLst>
        </xdr:cNvPr>
        <xdr:cNvSpPr/>
      </xdr:nvSpPr>
      <xdr:spPr>
        <a:xfrm>
          <a:off x="5238751" y="5640917"/>
          <a:ext cx="2169583" cy="486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100" b="1"/>
            <a:t>Clcik to attach Waste Recycling Reports</a:t>
          </a:r>
        </a:p>
      </xdr:txBody>
    </xdr:sp>
    <xdr:clientData/>
  </xdr:twoCellAnchor>
  <xdr:twoCellAnchor editAs="oneCell">
    <xdr:from>
      <xdr:col>2</xdr:col>
      <xdr:colOff>762000</xdr:colOff>
      <xdr:row>4</xdr:row>
      <xdr:rowOff>1876425</xdr:rowOff>
    </xdr:from>
    <xdr:to>
      <xdr:col>3</xdr:col>
      <xdr:colOff>885825</xdr:colOff>
      <xdr:row>4</xdr:row>
      <xdr:rowOff>2562225</xdr:rowOff>
    </xdr:to>
    <xdr:sp macro="" textlink="">
      <xdr:nvSpPr>
        <xdr:cNvPr id="7171" name="Object 3" hidden="1">
          <a:extLst>
            <a:ext uri="{63B3BB69-23CF-44E3-9099-C40C66FF867C}">
              <a14:compatExt xmlns:a14="http://schemas.microsoft.com/office/drawing/2010/main" spid="_x0000_s7171"/>
            </a:ext>
            <a:ext uri="{FF2B5EF4-FFF2-40B4-BE49-F238E27FC236}">
              <a16:creationId xmlns:a16="http://schemas.microsoft.com/office/drawing/2014/main" id="{00000000-0008-0000-0900-000003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257175</xdr:colOff>
      <xdr:row>4</xdr:row>
      <xdr:rowOff>1876425</xdr:rowOff>
    </xdr:from>
    <xdr:to>
      <xdr:col>2</xdr:col>
      <xdr:colOff>114300</xdr:colOff>
      <xdr:row>4</xdr:row>
      <xdr:rowOff>2562225</xdr:rowOff>
    </xdr:to>
    <xdr:sp macro="" textlink="">
      <xdr:nvSpPr>
        <xdr:cNvPr id="7172" name="Object 4" hidden="1">
          <a:extLst>
            <a:ext uri="{63B3BB69-23CF-44E3-9099-C40C66FF867C}">
              <a14:compatExt xmlns:a14="http://schemas.microsoft.com/office/drawing/2010/main" spid="_x0000_s7172"/>
            </a:ext>
            <a:ext uri="{FF2B5EF4-FFF2-40B4-BE49-F238E27FC236}">
              <a16:creationId xmlns:a16="http://schemas.microsoft.com/office/drawing/2014/main" id="{00000000-0008-0000-0900-000004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165100</xdr:colOff>
      <xdr:row>4</xdr:row>
      <xdr:rowOff>1543050</xdr:rowOff>
    </xdr:from>
    <xdr:to>
      <xdr:col>9</xdr:col>
      <xdr:colOff>400050</xdr:colOff>
      <xdr:row>4</xdr:row>
      <xdr:rowOff>2032000</xdr:rowOff>
    </xdr:to>
    <xdr:sp macro="[0]!POE_Forms_RoundedRectangle_Click" textlink="">
      <xdr:nvSpPr>
        <xdr:cNvPr id="3" name="Rounded Rectangle 2">
          <a:extLst>
            <a:ext uri="{FF2B5EF4-FFF2-40B4-BE49-F238E27FC236}">
              <a16:creationId xmlns:a16="http://schemas.microsoft.com/office/drawing/2014/main" id="{00000000-0008-0000-0900-000003000000}"/>
            </a:ext>
          </a:extLst>
        </xdr:cNvPr>
        <xdr:cNvSpPr/>
      </xdr:nvSpPr>
      <xdr:spPr>
        <a:xfrm>
          <a:off x="5270500" y="2362200"/>
          <a:ext cx="2159000" cy="4889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n-SG" sz="1100" b="1"/>
            <a:t>Click to attach scanned images of completed</a:t>
          </a:r>
          <a:r>
            <a:rPr lang="en-SG" sz="1100" b="1" baseline="0"/>
            <a:t> survey forms</a:t>
          </a:r>
          <a:endParaRPr lang="en-SG"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A707-C446-44CD-9BA0-6E8E577A05F4}">
  <dimension ref="A1:B13"/>
  <sheetViews>
    <sheetView showGridLines="0" tabSelected="1" zoomScaleNormal="100" workbookViewId="0">
      <selection activeCell="B1" sqref="B1"/>
    </sheetView>
  </sheetViews>
  <sheetFormatPr defaultRowHeight="14.5" x14ac:dyDescent="0.35"/>
  <cols>
    <col min="1" max="1" width="5.26953125" customWidth="1"/>
    <col min="2" max="2" width="93.81640625" customWidth="1"/>
  </cols>
  <sheetData>
    <row r="1" spans="1:2" ht="23.25" customHeight="1" x14ac:dyDescent="0.35">
      <c r="B1" s="228" t="s">
        <v>236</v>
      </c>
    </row>
    <row r="2" spans="1:2" ht="10.5" customHeight="1" x14ac:dyDescent="0.35">
      <c r="B2" s="228"/>
    </row>
    <row r="3" spans="1:2" ht="25" customHeight="1" x14ac:dyDescent="0.35">
      <c r="A3" s="249" t="s">
        <v>190</v>
      </c>
      <c r="B3" s="249"/>
    </row>
    <row r="4" spans="1:2" ht="35.25" customHeight="1" x14ac:dyDescent="0.35">
      <c r="A4" s="157">
        <v>1</v>
      </c>
      <c r="B4" s="159" t="s">
        <v>281</v>
      </c>
    </row>
    <row r="5" spans="1:2" ht="53.25" customHeight="1" x14ac:dyDescent="0.35">
      <c r="A5" s="156">
        <v>2</v>
      </c>
      <c r="B5" s="140" t="s">
        <v>282</v>
      </c>
    </row>
    <row r="6" spans="1:2" ht="69" customHeight="1" x14ac:dyDescent="0.35">
      <c r="A6" s="156">
        <v>3</v>
      </c>
      <c r="B6" s="140" t="s">
        <v>283</v>
      </c>
    </row>
    <row r="7" spans="1:2" ht="117" customHeight="1" x14ac:dyDescent="0.35">
      <c r="A7" s="156">
        <v>4</v>
      </c>
      <c r="B7" s="140" t="s">
        <v>209</v>
      </c>
    </row>
    <row r="8" spans="1:2" ht="51" customHeight="1" x14ac:dyDescent="0.35">
      <c r="A8" s="156">
        <v>5</v>
      </c>
      <c r="B8" s="140" t="s">
        <v>199</v>
      </c>
    </row>
    <row r="9" spans="1:2" ht="85.5" customHeight="1" x14ac:dyDescent="0.35">
      <c r="A9" s="156">
        <v>6</v>
      </c>
      <c r="B9" s="140" t="s">
        <v>284</v>
      </c>
    </row>
    <row r="10" spans="1:2" ht="40.5" customHeight="1" x14ac:dyDescent="0.35">
      <c r="A10" s="156">
        <v>7</v>
      </c>
      <c r="B10" s="140" t="s">
        <v>285</v>
      </c>
    </row>
    <row r="11" spans="1:2" ht="170" customHeight="1" x14ac:dyDescent="0.35">
      <c r="A11" s="156">
        <v>8</v>
      </c>
      <c r="B11" s="140" t="s">
        <v>286</v>
      </c>
    </row>
    <row r="12" spans="1:2" ht="258" customHeight="1" x14ac:dyDescent="0.35">
      <c r="A12" s="156">
        <v>9</v>
      </c>
      <c r="B12" s="376" t="s">
        <v>237</v>
      </c>
    </row>
    <row r="13" spans="1:2" ht="72.75" customHeight="1" x14ac:dyDescent="0.35">
      <c r="A13" s="156">
        <v>10</v>
      </c>
      <c r="B13" s="158" t="s">
        <v>287</v>
      </c>
    </row>
  </sheetData>
  <mergeCells count="1">
    <mergeCell ref="A3:B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67"/>
  <sheetViews>
    <sheetView showGridLines="0" zoomScale="80" zoomScaleNormal="80" zoomScaleSheetLayoutView="80" workbookViewId="0">
      <selection activeCell="B42" sqref="B42"/>
    </sheetView>
  </sheetViews>
  <sheetFormatPr defaultColWidth="9.1796875" defaultRowHeight="14" x14ac:dyDescent="0.3"/>
  <cols>
    <col min="1" max="1" width="28.7265625" style="5" customWidth="1"/>
    <col min="2" max="2" width="25.453125" style="5" customWidth="1"/>
    <col min="3" max="3" width="23.1796875" style="5" customWidth="1"/>
    <col min="4" max="4" width="26" style="5" customWidth="1"/>
    <col min="5" max="5" width="11.1796875" style="5" customWidth="1"/>
    <col min="6" max="6" width="8.26953125" style="5" customWidth="1"/>
    <col min="7" max="16384" width="9.1796875" style="5"/>
  </cols>
  <sheetData>
    <row r="1" spans="1:4" ht="20" x14ac:dyDescent="0.4">
      <c r="A1" s="10" t="s">
        <v>139</v>
      </c>
    </row>
    <row r="3" spans="1:4" s="9" customFormat="1" ht="15.5" x14ac:dyDescent="0.35">
      <c r="A3" s="8" t="s">
        <v>140</v>
      </c>
      <c r="C3" s="25"/>
      <c r="D3" s="25"/>
    </row>
    <row r="5" spans="1:4" ht="28" x14ac:dyDescent="0.3">
      <c r="A5" s="2" t="s">
        <v>50</v>
      </c>
      <c r="B5" s="24" t="s">
        <v>141</v>
      </c>
      <c r="C5" s="24" t="s">
        <v>142</v>
      </c>
      <c r="D5" s="24" t="s">
        <v>143</v>
      </c>
    </row>
    <row r="6" spans="1:4" x14ac:dyDescent="0.3">
      <c r="A6" s="72" t="s">
        <v>136</v>
      </c>
      <c r="B6" s="71">
        <v>12256.1</v>
      </c>
      <c r="C6" s="71">
        <v>376</v>
      </c>
      <c r="D6" s="71">
        <v>11880.1</v>
      </c>
    </row>
    <row r="7" spans="1:4" x14ac:dyDescent="0.3">
      <c r="A7" s="72"/>
      <c r="B7" s="71"/>
      <c r="C7" s="71"/>
      <c r="D7" s="71"/>
    </row>
    <row r="8" spans="1:4" x14ac:dyDescent="0.3">
      <c r="A8" s="72"/>
      <c r="B8" s="71"/>
      <c r="C8" s="71"/>
      <c r="D8" s="71"/>
    </row>
    <row r="9" spans="1:4" x14ac:dyDescent="0.3">
      <c r="A9" s="72"/>
      <c r="B9" s="71"/>
      <c r="C9" s="71"/>
      <c r="D9" s="71"/>
    </row>
    <row r="10" spans="1:4" x14ac:dyDescent="0.3">
      <c r="A10" s="72"/>
      <c r="B10" s="71"/>
      <c r="C10" s="71"/>
      <c r="D10" s="71"/>
    </row>
    <row r="11" spans="1:4" x14ac:dyDescent="0.3">
      <c r="A11" s="72"/>
      <c r="B11" s="71"/>
      <c r="C11" s="71"/>
      <c r="D11" s="71"/>
    </row>
    <row r="12" spans="1:4" x14ac:dyDescent="0.3">
      <c r="A12" s="72"/>
      <c r="B12" s="71"/>
      <c r="C12" s="71"/>
      <c r="D12" s="71"/>
    </row>
    <row r="13" spans="1:4" x14ac:dyDescent="0.3">
      <c r="A13" s="72"/>
      <c r="B13" s="71"/>
      <c r="C13" s="71"/>
      <c r="D13" s="71"/>
    </row>
    <row r="14" spans="1:4" x14ac:dyDescent="0.3">
      <c r="A14" s="72"/>
      <c r="B14" s="71"/>
      <c r="C14" s="71"/>
      <c r="D14" s="71"/>
    </row>
    <row r="15" spans="1:4" x14ac:dyDescent="0.3">
      <c r="A15" s="72"/>
      <c r="B15" s="71"/>
      <c r="C15" s="71"/>
      <c r="D15" s="71"/>
    </row>
    <row r="16" spans="1:4" x14ac:dyDescent="0.3">
      <c r="A16" s="72"/>
      <c r="B16" s="71"/>
      <c r="C16" s="71"/>
      <c r="D16" s="71"/>
    </row>
    <row r="17" spans="1:4" x14ac:dyDescent="0.3">
      <c r="A17" s="72"/>
      <c r="B17" s="71"/>
      <c r="C17" s="71"/>
      <c r="D17" s="71"/>
    </row>
    <row r="18" spans="1:4" ht="14.5" customHeight="1" x14ac:dyDescent="0.3">
      <c r="A18" s="44" t="s">
        <v>55</v>
      </c>
      <c r="B18" s="69">
        <f>SUM(B6:B17)</f>
        <v>12256.1</v>
      </c>
      <c r="C18" s="69">
        <f t="shared" ref="C18:D18" si="0">SUM(C6:C17)</f>
        <v>376</v>
      </c>
      <c r="D18" s="69">
        <f t="shared" si="0"/>
        <v>11880.1</v>
      </c>
    </row>
    <row r="20" spans="1:4" s="9" customFormat="1" ht="15.5" x14ac:dyDescent="0.35">
      <c r="A20" s="6" t="s">
        <v>144</v>
      </c>
      <c r="C20" s="25"/>
      <c r="D20" s="25"/>
    </row>
    <row r="22" spans="1:4" ht="28" x14ac:dyDescent="0.3">
      <c r="A22" s="2" t="s">
        <v>50</v>
      </c>
      <c r="B22" s="24" t="s">
        <v>141</v>
      </c>
      <c r="C22" s="24" t="s">
        <v>142</v>
      </c>
      <c r="D22" s="24" t="s">
        <v>143</v>
      </c>
    </row>
    <row r="23" spans="1:4" x14ac:dyDescent="0.3">
      <c r="A23" s="72" t="s">
        <v>137</v>
      </c>
      <c r="B23" s="59">
        <v>11682.2</v>
      </c>
      <c r="C23" s="59">
        <v>603</v>
      </c>
      <c r="D23" s="59">
        <v>11079.2</v>
      </c>
    </row>
    <row r="24" spans="1:4" x14ac:dyDescent="0.3">
      <c r="A24" s="72"/>
      <c r="B24" s="59"/>
      <c r="C24" s="59"/>
      <c r="D24" s="59"/>
    </row>
    <row r="25" spans="1:4" x14ac:dyDescent="0.3">
      <c r="A25" s="72"/>
      <c r="B25" s="59"/>
      <c r="C25" s="59"/>
      <c r="D25" s="59"/>
    </row>
    <row r="26" spans="1:4" x14ac:dyDescent="0.3">
      <c r="A26" s="72"/>
      <c r="B26" s="59"/>
      <c r="C26" s="59"/>
      <c r="D26" s="59"/>
    </row>
    <row r="27" spans="1:4" x14ac:dyDescent="0.3">
      <c r="A27" s="72"/>
      <c r="B27" s="59"/>
      <c r="C27" s="59"/>
      <c r="D27" s="59"/>
    </row>
    <row r="28" spans="1:4" x14ac:dyDescent="0.3">
      <c r="A28" s="72"/>
      <c r="B28" s="59"/>
      <c r="C28" s="59"/>
      <c r="D28" s="59"/>
    </row>
    <row r="29" spans="1:4" x14ac:dyDescent="0.3">
      <c r="A29" s="72"/>
      <c r="B29" s="59"/>
      <c r="C29" s="59"/>
      <c r="D29" s="59"/>
    </row>
    <row r="30" spans="1:4" x14ac:dyDescent="0.3">
      <c r="A30" s="72"/>
      <c r="B30" s="59"/>
      <c r="C30" s="59"/>
      <c r="D30" s="59"/>
    </row>
    <row r="31" spans="1:4" x14ac:dyDescent="0.3">
      <c r="A31" s="72"/>
      <c r="B31" s="59"/>
      <c r="C31" s="59"/>
      <c r="D31" s="59"/>
    </row>
    <row r="32" spans="1:4" x14ac:dyDescent="0.3">
      <c r="A32" s="72"/>
      <c r="B32" s="59"/>
      <c r="C32" s="59"/>
      <c r="D32" s="59"/>
    </row>
    <row r="33" spans="1:4" x14ac:dyDescent="0.3">
      <c r="A33" s="72"/>
      <c r="B33" s="59"/>
      <c r="C33" s="59"/>
      <c r="D33" s="59"/>
    </row>
    <row r="34" spans="1:4" x14ac:dyDescent="0.3">
      <c r="A34" s="72"/>
      <c r="B34" s="59"/>
      <c r="C34" s="59"/>
      <c r="D34" s="59"/>
    </row>
    <row r="35" spans="1:4" x14ac:dyDescent="0.3">
      <c r="A35" s="44" t="s">
        <v>55</v>
      </c>
      <c r="B35" s="69">
        <f>SUM(B23:B34)</f>
        <v>11682.2</v>
      </c>
      <c r="C35" s="69">
        <f t="shared" ref="C35:D35" si="1">SUM(C23:C34)</f>
        <v>603</v>
      </c>
      <c r="D35" s="69">
        <f t="shared" si="1"/>
        <v>11079.2</v>
      </c>
    </row>
    <row r="36" spans="1:4" x14ac:dyDescent="0.3">
      <c r="A36" s="44" t="s">
        <v>58</v>
      </c>
      <c r="B36" s="337">
        <f>(B18-B35)/B18</f>
        <v>4.6825662323251249E-2</v>
      </c>
      <c r="C36" s="338"/>
      <c r="D36" s="339"/>
    </row>
    <row r="38" spans="1:4" s="9" customFormat="1" ht="15.5" x14ac:dyDescent="0.35">
      <c r="A38" s="6" t="s">
        <v>145</v>
      </c>
      <c r="C38" s="25"/>
      <c r="D38" s="25"/>
    </row>
    <row r="40" spans="1:4" ht="28" x14ac:dyDescent="0.3">
      <c r="A40" s="2" t="s">
        <v>50</v>
      </c>
      <c r="B40" s="24" t="s">
        <v>141</v>
      </c>
      <c r="C40" s="24" t="s">
        <v>142</v>
      </c>
      <c r="D40" s="24" t="s">
        <v>143</v>
      </c>
    </row>
    <row r="41" spans="1:4" x14ac:dyDescent="0.3">
      <c r="A41" s="72" t="s">
        <v>138</v>
      </c>
      <c r="B41" s="58">
        <v>11288.1</v>
      </c>
      <c r="C41" s="58">
        <v>711</v>
      </c>
      <c r="D41" s="58">
        <v>9977.1</v>
      </c>
    </row>
    <row r="42" spans="1:4" x14ac:dyDescent="0.3">
      <c r="A42" s="72"/>
      <c r="B42" s="58"/>
      <c r="C42" s="58"/>
      <c r="D42" s="58"/>
    </row>
    <row r="43" spans="1:4" x14ac:dyDescent="0.3">
      <c r="A43" s="72"/>
      <c r="B43" s="58"/>
      <c r="C43" s="58"/>
      <c r="D43" s="58"/>
    </row>
    <row r="44" spans="1:4" x14ac:dyDescent="0.3">
      <c r="A44" s="72"/>
      <c r="B44" s="58"/>
      <c r="C44" s="58"/>
      <c r="D44" s="58"/>
    </row>
    <row r="45" spans="1:4" x14ac:dyDescent="0.3">
      <c r="A45" s="72"/>
      <c r="B45" s="58"/>
      <c r="C45" s="58"/>
      <c r="D45" s="58"/>
    </row>
    <row r="46" spans="1:4" x14ac:dyDescent="0.3">
      <c r="A46" s="72"/>
      <c r="B46" s="58"/>
      <c r="C46" s="58"/>
      <c r="D46" s="58"/>
    </row>
    <row r="47" spans="1:4" x14ac:dyDescent="0.3">
      <c r="A47" s="72"/>
      <c r="B47" s="58"/>
      <c r="C47" s="58"/>
      <c r="D47" s="58"/>
    </row>
    <row r="48" spans="1:4" x14ac:dyDescent="0.3">
      <c r="A48" s="72"/>
      <c r="B48" s="58"/>
      <c r="C48" s="58"/>
      <c r="D48" s="58"/>
    </row>
    <row r="49" spans="1:5" x14ac:dyDescent="0.3">
      <c r="A49" s="72"/>
      <c r="B49" s="58"/>
      <c r="C49" s="58"/>
      <c r="D49" s="58"/>
    </row>
    <row r="50" spans="1:5" x14ac:dyDescent="0.3">
      <c r="A50" s="72"/>
      <c r="B50" s="58"/>
      <c r="C50" s="58"/>
      <c r="D50" s="58"/>
    </row>
    <row r="51" spans="1:5" x14ac:dyDescent="0.3">
      <c r="A51" s="72"/>
      <c r="B51" s="58"/>
      <c r="C51" s="58"/>
      <c r="D51" s="58"/>
    </row>
    <row r="52" spans="1:5" x14ac:dyDescent="0.3">
      <c r="A52" s="72"/>
      <c r="B52" s="58"/>
      <c r="C52" s="58"/>
      <c r="D52" s="58"/>
    </row>
    <row r="53" spans="1:5" x14ac:dyDescent="0.3">
      <c r="A53" s="44" t="s">
        <v>55</v>
      </c>
      <c r="B53" s="69">
        <f>SUM(B41:B52)</f>
        <v>11288.1</v>
      </c>
      <c r="C53" s="69">
        <f t="shared" ref="C53:D53" si="2">SUM(C41:C52)</f>
        <v>711</v>
      </c>
      <c r="D53" s="69">
        <f t="shared" si="2"/>
        <v>9977.1</v>
      </c>
    </row>
    <row r="54" spans="1:5" x14ac:dyDescent="0.3">
      <c r="A54" s="44" t="s">
        <v>58</v>
      </c>
      <c r="B54" s="337">
        <f>(B18-B53)/B18</f>
        <v>7.8981078809735553E-2</v>
      </c>
      <c r="C54" s="338"/>
      <c r="D54" s="339"/>
    </row>
    <row r="56" spans="1:5" s="3" customFormat="1" x14ac:dyDescent="0.3">
      <c r="B56" s="103" t="s">
        <v>62</v>
      </c>
      <c r="C56" s="103" t="s">
        <v>63</v>
      </c>
      <c r="D56" s="103" t="s">
        <v>64</v>
      </c>
    </row>
    <row r="57" spans="1:5" s="3" customFormat="1" x14ac:dyDescent="0.3">
      <c r="B57" s="103" t="s">
        <v>242</v>
      </c>
      <c r="C57" s="103" t="s">
        <v>243</v>
      </c>
      <c r="D57" s="103" t="s">
        <v>241</v>
      </c>
    </row>
    <row r="58" spans="1:5" ht="30" x14ac:dyDescent="0.3">
      <c r="A58" s="45" t="s">
        <v>146</v>
      </c>
      <c r="B58" s="104">
        <f>B18</f>
        <v>12256.1</v>
      </c>
      <c r="C58" s="104">
        <f>B35</f>
        <v>11682.2</v>
      </c>
      <c r="D58" s="104">
        <f>B53</f>
        <v>11288.1</v>
      </c>
      <c r="E58" s="7"/>
    </row>
    <row r="59" spans="1:5" s="4" customFormat="1" ht="24.65" customHeight="1" x14ac:dyDescent="0.35">
      <c r="A59" s="24" t="s">
        <v>68</v>
      </c>
      <c r="B59" s="106" t="s">
        <v>69</v>
      </c>
      <c r="C59" s="107">
        <f>(C58-B58)/B58</f>
        <v>-4.6825662323251249E-2</v>
      </c>
      <c r="D59" s="107">
        <f>(D58-B58)/B58</f>
        <v>-7.8981078809735553E-2</v>
      </c>
    </row>
    <row r="60" spans="1:5" ht="86.15" customHeight="1" x14ac:dyDescent="0.3">
      <c r="A60" s="24" t="s">
        <v>70</v>
      </c>
      <c r="B60" s="46" t="s">
        <v>71</v>
      </c>
      <c r="C60" s="60"/>
      <c r="D60" s="234" t="s">
        <v>244</v>
      </c>
    </row>
    <row r="62" spans="1:5" ht="14.5" x14ac:dyDescent="0.3">
      <c r="D62" s="19"/>
    </row>
    <row r="63" spans="1:5" ht="14.5" x14ac:dyDescent="0.3">
      <c r="D63" s="19"/>
    </row>
    <row r="64" spans="1:5" ht="14.5" x14ac:dyDescent="0.3">
      <c r="D64" s="19"/>
    </row>
    <row r="65" spans="4:4" ht="14.5" x14ac:dyDescent="0.3">
      <c r="D65" s="19"/>
    </row>
    <row r="67" spans="4:4" ht="14.5" x14ac:dyDescent="0.3">
      <c r="D67" s="23"/>
    </row>
  </sheetData>
  <mergeCells count="2">
    <mergeCell ref="B54:D54"/>
    <mergeCell ref="B36:D36"/>
  </mergeCells>
  <conditionalFormatting sqref="A6:A17">
    <cfRule type="duplicateValues" dxfId="2" priority="3"/>
  </conditionalFormatting>
  <conditionalFormatting sqref="A23:A34">
    <cfRule type="duplicateValues" dxfId="1" priority="2"/>
  </conditionalFormatting>
  <conditionalFormatting sqref="A41:A52">
    <cfRule type="duplicateValues" dxfId="0" priority="1"/>
  </conditionalFormatting>
  <pageMargins left="0.7" right="0.7" top="0.75" bottom="0.75" header="0.3" footer="0.3"/>
  <pageSetup paperSize="9" scale="84" fitToHeight="0" orientation="portrait" r:id="rId1"/>
  <rowBreaks count="1" manualBreakCount="1">
    <brk id="5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E9"/>
  <sheetViews>
    <sheetView zoomScale="80" zoomScaleNormal="80" zoomScaleSheetLayoutView="80" workbookViewId="0">
      <selection activeCell="K9" sqref="K9"/>
    </sheetView>
  </sheetViews>
  <sheetFormatPr defaultColWidth="9.1796875" defaultRowHeight="14" x14ac:dyDescent="0.3"/>
  <cols>
    <col min="1" max="1" width="48.81640625" style="5" customWidth="1"/>
    <col min="2" max="3" width="9.1796875" style="5"/>
    <col min="4" max="4" width="6.26953125" style="5" customWidth="1"/>
    <col min="5" max="5" width="37.1796875" style="5" customWidth="1"/>
    <col min="6" max="16384" width="9.1796875" style="5"/>
  </cols>
  <sheetData>
    <row r="1" spans="1:5" ht="20" x14ac:dyDescent="0.4">
      <c r="A1" s="10" t="s">
        <v>147</v>
      </c>
    </row>
    <row r="2" spans="1:5" s="9" customFormat="1" ht="15.5" x14ac:dyDescent="0.35">
      <c r="A2" s="6"/>
    </row>
    <row r="3" spans="1:5" s="9" customFormat="1" ht="34.5" customHeight="1" x14ac:dyDescent="0.35">
      <c r="A3" s="340" t="s">
        <v>148</v>
      </c>
      <c r="B3" s="340"/>
      <c r="C3" s="340"/>
      <c r="D3" s="340"/>
      <c r="E3" s="340"/>
    </row>
    <row r="4" spans="1:5" s="9" customFormat="1" ht="15.5" x14ac:dyDescent="0.35">
      <c r="A4" s="6"/>
    </row>
    <row r="5" spans="1:5" s="4" customFormat="1" ht="21.75" customHeight="1" x14ac:dyDescent="0.35">
      <c r="A5" s="47" t="s">
        <v>149</v>
      </c>
      <c r="B5" s="50"/>
      <c r="C5" s="62" t="s">
        <v>134</v>
      </c>
      <c r="E5" s="341" t="s">
        <v>78</v>
      </c>
    </row>
    <row r="6" spans="1:5" s="4" customFormat="1" ht="142" customHeight="1" x14ac:dyDescent="0.35">
      <c r="A6" s="344" t="s">
        <v>150</v>
      </c>
      <c r="B6" s="344"/>
      <c r="C6" s="344"/>
      <c r="D6" s="28"/>
      <c r="E6" s="341"/>
    </row>
    <row r="7" spans="1:5" s="32" customFormat="1" ht="12.5" x14ac:dyDescent="0.25">
      <c r="B7" s="31"/>
    </row>
    <row r="8" spans="1:5" s="4" customFormat="1" ht="26.25" customHeight="1" x14ac:dyDescent="0.35">
      <c r="A8" s="47" t="s">
        <v>151</v>
      </c>
      <c r="B8" s="50"/>
      <c r="C8" s="63" t="s">
        <v>134</v>
      </c>
      <c r="E8" s="342" t="s">
        <v>78</v>
      </c>
    </row>
    <row r="9" spans="1:5" s="13" customFormat="1" ht="143.15" customHeight="1" x14ac:dyDescent="0.35">
      <c r="A9" s="344" t="s">
        <v>150</v>
      </c>
      <c r="B9" s="344"/>
      <c r="C9" s="344"/>
      <c r="D9" s="29"/>
      <c r="E9" s="343"/>
    </row>
  </sheetData>
  <mergeCells count="5">
    <mergeCell ref="A3:E3"/>
    <mergeCell ref="E5:E6"/>
    <mergeCell ref="E8:E9"/>
    <mergeCell ref="A6:C6"/>
    <mergeCell ref="A9:C9"/>
  </mergeCells>
  <pageMargins left="0.7" right="0.7" top="0.75" bottom="0.75" header="0.3" footer="0.3"/>
  <pageSetup paperSize="9" scale="7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E21"/>
  <sheetViews>
    <sheetView zoomScale="80" zoomScaleNormal="80" zoomScaleSheetLayoutView="80" workbookViewId="0">
      <selection activeCell="D16" sqref="D16"/>
    </sheetView>
  </sheetViews>
  <sheetFormatPr defaultColWidth="9.1796875" defaultRowHeight="14" x14ac:dyDescent="0.3"/>
  <cols>
    <col min="1" max="1" width="32.7265625" style="5" customWidth="1"/>
    <col min="2" max="2" width="13.81640625" style="5" customWidth="1"/>
    <col min="3" max="3" width="9.1796875" style="5" customWidth="1"/>
    <col min="4" max="4" width="16.81640625" style="5" customWidth="1"/>
    <col min="5" max="5" width="35.81640625" style="5" customWidth="1"/>
    <col min="6" max="16384" width="9.1796875" style="5"/>
  </cols>
  <sheetData>
    <row r="1" spans="1:5" ht="20" x14ac:dyDescent="0.4">
      <c r="A1" s="10" t="s">
        <v>152</v>
      </c>
    </row>
    <row r="2" spans="1:5" s="9" customFormat="1" ht="15.5" x14ac:dyDescent="0.35">
      <c r="A2" s="6"/>
    </row>
    <row r="3" spans="1:5" s="9" customFormat="1" ht="17.25" customHeight="1" x14ac:dyDescent="0.35">
      <c r="A3" s="345" t="s">
        <v>153</v>
      </c>
      <c r="B3" s="345"/>
      <c r="C3" s="345"/>
      <c r="D3" s="345"/>
      <c r="E3" s="345"/>
    </row>
    <row r="4" spans="1:5" s="9" customFormat="1" ht="17.25" customHeight="1" x14ac:dyDescent="0.35">
      <c r="A4" s="30"/>
      <c r="B4" s="30"/>
      <c r="C4" s="30"/>
      <c r="D4" s="30"/>
      <c r="E4" s="30"/>
    </row>
    <row r="5" spans="1:5" s="48" customFormat="1" ht="25.5" customHeight="1" x14ac:dyDescent="0.35">
      <c r="A5" s="47" t="s">
        <v>154</v>
      </c>
      <c r="B5" s="51"/>
      <c r="C5" s="62" t="s">
        <v>155</v>
      </c>
      <c r="E5" s="346" t="s">
        <v>78</v>
      </c>
    </row>
    <row r="6" spans="1:5" s="4" customFormat="1" ht="159.65" customHeight="1" x14ac:dyDescent="0.35">
      <c r="A6" s="344" t="s">
        <v>150</v>
      </c>
      <c r="B6" s="344"/>
      <c r="C6" s="344"/>
      <c r="E6" s="346"/>
    </row>
    <row r="11" spans="1:5" x14ac:dyDescent="0.3">
      <c r="A11" s="1" t="s">
        <v>246</v>
      </c>
    </row>
    <row r="12" spans="1:5" ht="20.149999999999999" customHeight="1" x14ac:dyDescent="0.3">
      <c r="A12" s="236" t="s">
        <v>247</v>
      </c>
      <c r="B12" s="236" t="s">
        <v>248</v>
      </c>
    </row>
    <row r="13" spans="1:5" ht="20.149999999999999" customHeight="1" x14ac:dyDescent="0.3">
      <c r="A13" s="141"/>
      <c r="B13" s="141"/>
    </row>
    <row r="14" spans="1:5" ht="20.149999999999999" customHeight="1" x14ac:dyDescent="0.3">
      <c r="A14" s="141"/>
      <c r="B14" s="141"/>
    </row>
    <row r="15" spans="1:5" ht="20.149999999999999" customHeight="1" x14ac:dyDescent="0.3">
      <c r="A15" s="141"/>
      <c r="B15" s="141"/>
    </row>
    <row r="16" spans="1:5" ht="20.149999999999999" customHeight="1" x14ac:dyDescent="0.3">
      <c r="A16" s="141"/>
      <c r="B16" s="141"/>
    </row>
    <row r="17" spans="1:2" ht="20.149999999999999" customHeight="1" x14ac:dyDescent="0.3">
      <c r="A17" s="141"/>
      <c r="B17" s="141"/>
    </row>
    <row r="18" spans="1:2" ht="20.149999999999999" customHeight="1" x14ac:dyDescent="0.3">
      <c r="A18" s="141"/>
      <c r="B18" s="141"/>
    </row>
    <row r="19" spans="1:2" ht="20.149999999999999" customHeight="1" x14ac:dyDescent="0.3">
      <c r="A19" s="235" t="s">
        <v>249</v>
      </c>
      <c r="B19" s="141"/>
    </row>
    <row r="20" spans="1:2" ht="20.149999999999999" customHeight="1" x14ac:dyDescent="0.3"/>
    <row r="21" spans="1:2" ht="20.149999999999999" customHeight="1" x14ac:dyDescent="0.3"/>
  </sheetData>
  <mergeCells count="3">
    <mergeCell ref="A3:E3"/>
    <mergeCell ref="E5:E6"/>
    <mergeCell ref="A6:C6"/>
  </mergeCells>
  <pageMargins left="0.7" right="0.7" top="0.75" bottom="0.75" header="0.3" footer="0.3"/>
  <pageSetup paperSize="9" scale="8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J16"/>
  <sheetViews>
    <sheetView zoomScale="80" zoomScaleNormal="80" zoomScaleSheetLayoutView="80" workbookViewId="0"/>
  </sheetViews>
  <sheetFormatPr defaultColWidth="9.1796875" defaultRowHeight="14.5" x14ac:dyDescent="0.35"/>
  <cols>
    <col min="2" max="2" width="15.26953125" customWidth="1"/>
    <col min="3" max="3" width="11.81640625" customWidth="1"/>
    <col min="4" max="4" width="25.453125" style="43" customWidth="1"/>
    <col min="5" max="5" width="4.1796875" customWidth="1"/>
    <col min="6" max="6" width="7.1796875" customWidth="1"/>
  </cols>
  <sheetData>
    <row r="1" spans="1:10" ht="20" x14ac:dyDescent="0.4">
      <c r="A1" s="10" t="s">
        <v>156</v>
      </c>
    </row>
    <row r="3" spans="1:10" ht="15.5" x14ac:dyDescent="0.35">
      <c r="A3" s="6" t="s">
        <v>157</v>
      </c>
    </row>
    <row r="4" spans="1:10" x14ac:dyDescent="0.35">
      <c r="A4" s="14"/>
    </row>
    <row r="5" spans="1:10" s="12" customFormat="1" ht="240" customHeight="1" x14ac:dyDescent="0.35">
      <c r="A5" s="340" t="s">
        <v>158</v>
      </c>
      <c r="B5" s="340"/>
      <c r="C5" s="340"/>
      <c r="D5" s="340"/>
      <c r="E5" s="340"/>
      <c r="F5" s="11"/>
      <c r="G5" s="348" t="s">
        <v>78</v>
      </c>
      <c r="H5" s="348"/>
      <c r="I5" s="348"/>
      <c r="J5" s="348"/>
    </row>
    <row r="6" spans="1:10" s="12" customFormat="1" ht="93.75" customHeight="1" x14ac:dyDescent="0.35">
      <c r="A6" s="344" t="s">
        <v>150</v>
      </c>
      <c r="B6" s="344"/>
      <c r="C6" s="344"/>
      <c r="D6" s="344"/>
      <c r="E6" s="344"/>
      <c r="F6" s="11"/>
      <c r="G6" s="49"/>
      <c r="H6" s="49"/>
      <c r="I6" s="49"/>
      <c r="J6" s="49"/>
    </row>
    <row r="8" spans="1:10" ht="15.5" x14ac:dyDescent="0.35">
      <c r="A8" s="6" t="s">
        <v>159</v>
      </c>
    </row>
    <row r="9" spans="1:10" x14ac:dyDescent="0.35">
      <c r="A9" s="14"/>
    </row>
    <row r="10" spans="1:10" s="12" customFormat="1" ht="30.75" customHeight="1" x14ac:dyDescent="0.35">
      <c r="A10" s="340" t="s">
        <v>160</v>
      </c>
      <c r="B10" s="340"/>
      <c r="C10" s="340"/>
      <c r="D10" s="340"/>
      <c r="E10" s="340"/>
      <c r="F10" s="11"/>
      <c r="G10" s="346" t="s">
        <v>78</v>
      </c>
      <c r="H10" s="346"/>
      <c r="I10" s="346"/>
      <c r="J10" s="346"/>
    </row>
    <row r="11" spans="1:10" ht="120.75" customHeight="1" x14ac:dyDescent="0.35">
      <c r="A11" s="344" t="s">
        <v>150</v>
      </c>
      <c r="B11" s="344"/>
      <c r="C11" s="344"/>
      <c r="D11" s="344"/>
      <c r="E11" s="344"/>
      <c r="G11" s="346"/>
      <c r="H11" s="346"/>
      <c r="I11" s="346"/>
      <c r="J11" s="346"/>
    </row>
    <row r="13" spans="1:10" ht="15.5" x14ac:dyDescent="0.35">
      <c r="A13" s="6" t="s">
        <v>161</v>
      </c>
    </row>
    <row r="15" spans="1:10" x14ac:dyDescent="0.35">
      <c r="A15" s="347" t="s">
        <v>162</v>
      </c>
      <c r="B15" s="347"/>
      <c r="C15" s="347"/>
      <c r="D15" s="349"/>
      <c r="E15" s="349"/>
      <c r="G15" s="346" t="s">
        <v>78</v>
      </c>
      <c r="H15" s="346"/>
      <c r="I15" s="346"/>
      <c r="J15" s="346"/>
    </row>
    <row r="16" spans="1:10" ht="123.75" customHeight="1" x14ac:dyDescent="0.35">
      <c r="A16" s="344" t="s">
        <v>150</v>
      </c>
      <c r="B16" s="344"/>
      <c r="C16" s="344"/>
      <c r="D16" s="344"/>
      <c r="E16" s="344"/>
      <c r="G16" s="346"/>
      <c r="H16" s="346"/>
      <c r="I16" s="346"/>
      <c r="J16" s="346"/>
    </row>
  </sheetData>
  <mergeCells count="10">
    <mergeCell ref="A5:E5"/>
    <mergeCell ref="A10:E10"/>
    <mergeCell ref="G10:J11"/>
    <mergeCell ref="G15:J16"/>
    <mergeCell ref="A15:C15"/>
    <mergeCell ref="G5:J5"/>
    <mergeCell ref="A11:E11"/>
    <mergeCell ref="A16:E16"/>
    <mergeCell ref="D15:E15"/>
    <mergeCell ref="A6:E6"/>
  </mergeCells>
  <pageMargins left="0.7" right="0.7" top="0.75" bottom="0.75" header="0.3" footer="0.3"/>
  <pageSetup paperSize="9" scale="7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D26"/>
  <sheetViews>
    <sheetView showGridLines="0" zoomScale="80" zoomScaleNormal="80" zoomScaleSheetLayoutView="80" workbookViewId="0">
      <selection activeCell="A18" sqref="A18:B18"/>
    </sheetView>
  </sheetViews>
  <sheetFormatPr defaultColWidth="9.1796875" defaultRowHeight="14" x14ac:dyDescent="0.3"/>
  <cols>
    <col min="1" max="1" width="33.453125" style="5" customWidth="1"/>
    <col min="2" max="2" width="30.453125" style="40" customWidth="1"/>
    <col min="3" max="3" width="8.453125" style="5" customWidth="1"/>
    <col min="4" max="4" width="38.81640625" style="5" customWidth="1"/>
    <col min="5" max="16384" width="9.1796875" style="5"/>
  </cols>
  <sheetData>
    <row r="1" spans="1:4" ht="20" x14ac:dyDescent="0.4">
      <c r="A1" s="10" t="s">
        <v>163</v>
      </c>
    </row>
    <row r="2" spans="1:4" x14ac:dyDescent="0.3">
      <c r="A2" s="14"/>
    </row>
    <row r="3" spans="1:4" s="9" customFormat="1" ht="15.5" x14ac:dyDescent="0.35">
      <c r="A3" s="27" t="s">
        <v>164</v>
      </c>
      <c r="B3" s="41"/>
    </row>
    <row r="4" spans="1:4" x14ac:dyDescent="0.3">
      <c r="A4" s="1"/>
    </row>
    <row r="5" spans="1:4" ht="31.5" customHeight="1" x14ac:dyDescent="0.3">
      <c r="A5" s="313" t="s">
        <v>250</v>
      </c>
      <c r="B5" s="313"/>
      <c r="C5" s="313"/>
      <c r="D5" s="313"/>
    </row>
    <row r="6" spans="1:4" x14ac:dyDescent="0.3">
      <c r="A6" s="1"/>
    </row>
    <row r="7" spans="1:4" s="4" customFormat="1" x14ac:dyDescent="0.35">
      <c r="A7" s="36" t="s">
        <v>165</v>
      </c>
      <c r="B7" s="52"/>
      <c r="C7" s="20"/>
      <c r="D7" s="346" t="s">
        <v>78</v>
      </c>
    </row>
    <row r="8" spans="1:4" s="4" customFormat="1" x14ac:dyDescent="0.35">
      <c r="A8" s="37" t="s">
        <v>166</v>
      </c>
      <c r="B8" s="52"/>
      <c r="C8" s="20"/>
      <c r="D8" s="346"/>
    </row>
    <row r="9" spans="1:4" x14ac:dyDescent="0.3">
      <c r="A9" s="38" t="s">
        <v>167</v>
      </c>
      <c r="B9" s="53"/>
      <c r="C9" s="21"/>
      <c r="D9" s="346"/>
    </row>
    <row r="10" spans="1:4" ht="121.5" customHeight="1" x14ac:dyDescent="0.3">
      <c r="A10" s="344" t="s">
        <v>150</v>
      </c>
      <c r="B10" s="344"/>
      <c r="C10" s="21"/>
      <c r="D10" s="346"/>
    </row>
    <row r="11" spans="1:4" x14ac:dyDescent="0.3">
      <c r="A11" s="21"/>
      <c r="B11" s="39"/>
      <c r="C11" s="21"/>
      <c r="D11" s="33"/>
    </row>
    <row r="12" spans="1:4" s="6" customFormat="1" ht="15.5" x14ac:dyDescent="0.35">
      <c r="A12" s="34" t="s">
        <v>168</v>
      </c>
      <c r="B12" s="42"/>
      <c r="C12" s="34"/>
      <c r="D12" s="35"/>
    </row>
    <row r="13" spans="1:4" x14ac:dyDescent="0.3">
      <c r="A13" s="21"/>
      <c r="B13" s="39"/>
      <c r="C13" s="21"/>
      <c r="D13" s="33"/>
    </row>
    <row r="14" spans="1:4" x14ac:dyDescent="0.3">
      <c r="A14" s="350" t="s">
        <v>169</v>
      </c>
      <c r="B14" s="350"/>
      <c r="C14" s="350"/>
      <c r="D14" s="350"/>
    </row>
    <row r="15" spans="1:4" x14ac:dyDescent="0.3">
      <c r="A15" s="22"/>
      <c r="B15" s="39"/>
      <c r="C15" s="21"/>
      <c r="D15" s="21"/>
    </row>
    <row r="16" spans="1:4" s="4" customFormat="1" x14ac:dyDescent="0.35">
      <c r="A16" s="36" t="s">
        <v>165</v>
      </c>
      <c r="B16" s="54"/>
      <c r="C16" s="20"/>
      <c r="D16" s="346" t="s">
        <v>78</v>
      </c>
    </row>
    <row r="17" spans="1:4" x14ac:dyDescent="0.3">
      <c r="A17" s="36" t="s">
        <v>170</v>
      </c>
      <c r="B17" s="55"/>
      <c r="C17" s="21"/>
      <c r="D17" s="346"/>
    </row>
    <row r="18" spans="1:4" ht="118" customHeight="1" x14ac:dyDescent="0.3">
      <c r="A18" s="344" t="s">
        <v>150</v>
      </c>
      <c r="B18" s="344"/>
      <c r="C18" s="21"/>
      <c r="D18" s="346"/>
    </row>
    <row r="19" spans="1:4" x14ac:dyDescent="0.3">
      <c r="A19" s="21"/>
      <c r="B19" s="39"/>
      <c r="C19" s="21"/>
      <c r="D19" s="21"/>
    </row>
    <row r="20" spans="1:4" s="6" customFormat="1" ht="15.5" x14ac:dyDescent="0.35">
      <c r="A20" s="34" t="s">
        <v>171</v>
      </c>
      <c r="B20" s="42"/>
      <c r="C20" s="34"/>
      <c r="D20" s="34"/>
    </row>
    <row r="21" spans="1:4" x14ac:dyDescent="0.3">
      <c r="A21" s="21"/>
      <c r="B21" s="39"/>
      <c r="C21" s="21"/>
      <c r="D21" s="21"/>
    </row>
    <row r="22" spans="1:4" x14ac:dyDescent="0.3">
      <c r="A22" s="350" t="s">
        <v>172</v>
      </c>
      <c r="B22" s="350"/>
      <c r="C22" s="350"/>
      <c r="D22" s="350"/>
    </row>
    <row r="24" spans="1:4" x14ac:dyDescent="0.3">
      <c r="A24" s="36" t="s">
        <v>165</v>
      </c>
      <c r="B24" s="54"/>
      <c r="C24" s="20"/>
      <c r="D24" s="346" t="s">
        <v>78</v>
      </c>
    </row>
    <row r="25" spans="1:4" x14ac:dyDescent="0.3">
      <c r="A25" s="36" t="s">
        <v>173</v>
      </c>
      <c r="B25" s="55"/>
      <c r="C25" s="20"/>
      <c r="D25" s="346"/>
    </row>
    <row r="26" spans="1:4" ht="115.5" customHeight="1" x14ac:dyDescent="0.3">
      <c r="A26" s="344" t="s">
        <v>150</v>
      </c>
      <c r="B26" s="344"/>
      <c r="C26" s="21"/>
      <c r="D26" s="346"/>
    </row>
  </sheetData>
  <mergeCells count="9">
    <mergeCell ref="A5:D5"/>
    <mergeCell ref="A14:D14"/>
    <mergeCell ref="A22:D22"/>
    <mergeCell ref="D24:D26"/>
    <mergeCell ref="D7:D10"/>
    <mergeCell ref="D16:D18"/>
    <mergeCell ref="A10:B10"/>
    <mergeCell ref="A18:B18"/>
    <mergeCell ref="A26:B26"/>
  </mergeCells>
  <pageMargins left="0.7" right="0.7" top="0.75" bottom="0.75" header="0.3" footer="0.3"/>
  <pageSetup paperSize="9" scale="7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F219F-9D87-4FD6-82ED-EE2A2ECED40A}">
  <dimension ref="A1:E28"/>
  <sheetViews>
    <sheetView showGridLines="0" zoomScale="89" zoomScaleNormal="89" workbookViewId="0">
      <selection activeCell="F9" sqref="F9"/>
    </sheetView>
  </sheetViews>
  <sheetFormatPr defaultRowHeight="14.5" x14ac:dyDescent="0.35"/>
  <cols>
    <col min="1" max="1" width="31.26953125" customWidth="1"/>
    <col min="2" max="2" width="26.453125" customWidth="1"/>
    <col min="3" max="3" width="8.453125" customWidth="1"/>
    <col min="4" max="4" width="33.81640625" customWidth="1"/>
  </cols>
  <sheetData>
    <row r="1" spans="1:4" ht="18" x14ac:dyDescent="0.4">
      <c r="A1" s="237" t="s">
        <v>251</v>
      </c>
    </row>
    <row r="2" spans="1:4" ht="15.75" customHeight="1" x14ac:dyDescent="0.35">
      <c r="A2" s="133"/>
      <c r="B2" s="133"/>
      <c r="C2" s="21"/>
      <c r="D2" s="134"/>
    </row>
    <row r="3" spans="1:4" ht="23.25" customHeight="1" x14ac:dyDescent="0.35">
      <c r="A3" s="238" t="s">
        <v>185</v>
      </c>
      <c r="B3" s="42"/>
      <c r="C3" s="34"/>
      <c r="D3" s="34"/>
    </row>
    <row r="4" spans="1:4" ht="18" customHeight="1" x14ac:dyDescent="0.35">
      <c r="A4" s="239" t="s">
        <v>252</v>
      </c>
      <c r="B4" s="42"/>
      <c r="C4" s="34"/>
      <c r="D4" s="34"/>
    </row>
    <row r="5" spans="1:4" ht="18" customHeight="1" x14ac:dyDescent="0.35">
      <c r="A5" s="5"/>
      <c r="B5" s="40"/>
      <c r="C5" s="5"/>
      <c r="D5" s="5"/>
    </row>
    <row r="6" spans="1:4" ht="28" customHeight="1" x14ac:dyDescent="0.35">
      <c r="A6" s="241" t="s">
        <v>253</v>
      </c>
      <c r="B6" s="242"/>
      <c r="C6" s="20"/>
      <c r="D6" s="352"/>
    </row>
    <row r="7" spans="1:4" ht="28" customHeight="1" x14ac:dyDescent="0.35">
      <c r="A7" s="243" t="s">
        <v>255</v>
      </c>
      <c r="B7" s="244"/>
      <c r="C7" s="20"/>
      <c r="D7" s="353"/>
    </row>
    <row r="8" spans="1:4" ht="28" customHeight="1" x14ac:dyDescent="0.35">
      <c r="A8" s="243" t="s">
        <v>254</v>
      </c>
      <c r="B8" s="244"/>
      <c r="C8" s="20"/>
      <c r="D8" s="354"/>
    </row>
    <row r="9" spans="1:4" ht="60" customHeight="1" x14ac:dyDescent="0.35">
      <c r="A9" s="351" t="s">
        <v>150</v>
      </c>
      <c r="B9" s="351"/>
      <c r="C9" s="21"/>
      <c r="D9" s="245"/>
    </row>
    <row r="10" spans="1:4" ht="18.75" customHeight="1" x14ac:dyDescent="0.35">
      <c r="A10" s="133"/>
      <c r="B10" s="133"/>
      <c r="C10" s="21"/>
      <c r="D10" s="134"/>
    </row>
    <row r="11" spans="1:4" x14ac:dyDescent="0.35">
      <c r="A11" s="21"/>
      <c r="B11" s="39"/>
      <c r="C11" s="21"/>
      <c r="D11" s="21"/>
    </row>
    <row r="12" spans="1:4" ht="22.5" customHeight="1" x14ac:dyDescent="0.35">
      <c r="A12" s="238" t="s">
        <v>174</v>
      </c>
      <c r="B12" s="42"/>
      <c r="C12" s="34"/>
      <c r="D12" s="34"/>
    </row>
    <row r="13" spans="1:4" ht="28.5" customHeight="1" x14ac:dyDescent="0.35">
      <c r="A13" s="350" t="s">
        <v>198</v>
      </c>
      <c r="B13" s="350"/>
      <c r="C13" s="350"/>
      <c r="D13" s="350"/>
    </row>
    <row r="14" spans="1:4" ht="18" customHeight="1" x14ac:dyDescent="0.35">
      <c r="A14" s="5"/>
      <c r="B14" s="40"/>
      <c r="C14" s="5"/>
      <c r="D14" s="5"/>
    </row>
    <row r="15" spans="1:4" ht="28" customHeight="1" x14ac:dyDescent="0.35">
      <c r="A15" s="152" t="s">
        <v>256</v>
      </c>
      <c r="B15" s="54"/>
      <c r="C15" s="20"/>
      <c r="D15" s="352"/>
    </row>
    <row r="16" spans="1:4" ht="28" customHeight="1" x14ac:dyDescent="0.35">
      <c r="A16" s="143"/>
      <c r="B16" s="55"/>
      <c r="C16" s="20"/>
      <c r="D16" s="354"/>
    </row>
    <row r="17" spans="1:5" ht="61.5" customHeight="1" x14ac:dyDescent="0.35">
      <c r="A17" s="344" t="s">
        <v>150</v>
      </c>
      <c r="B17" s="344"/>
      <c r="C17" s="21"/>
      <c r="D17" s="246"/>
    </row>
    <row r="20" spans="1:5" ht="24" customHeight="1" x14ac:dyDescent="0.35">
      <c r="A20" s="238" t="s">
        <v>175</v>
      </c>
      <c r="B20" s="42"/>
      <c r="C20" s="34"/>
      <c r="D20" s="34"/>
    </row>
    <row r="21" spans="1:5" ht="35.15" customHeight="1" x14ac:dyDescent="0.35">
      <c r="A21" s="313" t="s">
        <v>257</v>
      </c>
      <c r="B21" s="313"/>
      <c r="C21" s="313"/>
      <c r="D21" s="313"/>
    </row>
    <row r="22" spans="1:5" ht="18" customHeight="1" x14ac:dyDescent="0.35">
      <c r="A22" s="163"/>
      <c r="B22" s="163"/>
      <c r="C22" s="163"/>
      <c r="D22" s="163"/>
    </row>
    <row r="23" spans="1:5" ht="30" customHeight="1" x14ac:dyDescent="0.35">
      <c r="A23" s="241" t="s">
        <v>258</v>
      </c>
      <c r="B23" s="240" t="s">
        <v>261</v>
      </c>
      <c r="C23" s="20"/>
      <c r="D23" s="352"/>
    </row>
    <row r="24" spans="1:5" ht="30" customHeight="1" x14ac:dyDescent="0.35">
      <c r="A24" s="241" t="s">
        <v>259</v>
      </c>
      <c r="B24" s="240" t="s">
        <v>262</v>
      </c>
      <c r="C24" s="20"/>
      <c r="D24" s="353"/>
    </row>
    <row r="25" spans="1:5" ht="33.75" customHeight="1" x14ac:dyDescent="0.35">
      <c r="A25" s="241" t="s">
        <v>260</v>
      </c>
      <c r="B25" s="240"/>
      <c r="C25" s="20"/>
      <c r="D25" s="354"/>
    </row>
    <row r="26" spans="1:5" ht="73.5" customHeight="1" x14ac:dyDescent="0.35">
      <c r="A26" s="351" t="s">
        <v>150</v>
      </c>
      <c r="B26" s="351"/>
      <c r="C26" s="21"/>
      <c r="D26" s="245"/>
    </row>
    <row r="27" spans="1:5" x14ac:dyDescent="0.35">
      <c r="A27" s="132"/>
      <c r="B27" s="132"/>
      <c r="C27" s="21"/>
      <c r="D27" s="134"/>
      <c r="E27" s="135"/>
    </row>
    <row r="28" spans="1:5" x14ac:dyDescent="0.35">
      <c r="D28" s="136"/>
      <c r="E28" s="135"/>
    </row>
  </sheetData>
  <mergeCells count="8">
    <mergeCell ref="A13:D13"/>
    <mergeCell ref="A9:B9"/>
    <mergeCell ref="D6:D8"/>
    <mergeCell ref="A26:B26"/>
    <mergeCell ref="A17:B17"/>
    <mergeCell ref="A21:D21"/>
    <mergeCell ref="D23:D25"/>
    <mergeCell ref="D15:D1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B066E-D429-44A5-8DCF-0CD26B380884}">
  <dimension ref="A1:F9"/>
  <sheetViews>
    <sheetView workbookViewId="0">
      <selection activeCell="G17" sqref="G17"/>
    </sheetView>
  </sheetViews>
  <sheetFormatPr defaultRowHeight="14.5" x14ac:dyDescent="0.35"/>
  <sheetData>
    <row r="1" spans="1:6" x14ac:dyDescent="0.35">
      <c r="A1">
        <v>1</v>
      </c>
      <c r="B1" t="s">
        <v>176</v>
      </c>
    </row>
    <row r="2" spans="1:6" x14ac:dyDescent="0.35">
      <c r="A2">
        <v>2</v>
      </c>
      <c r="B2" t="s">
        <v>177</v>
      </c>
    </row>
    <row r="3" spans="1:6" x14ac:dyDescent="0.35">
      <c r="A3">
        <v>3</v>
      </c>
      <c r="B3" t="s">
        <v>178</v>
      </c>
    </row>
    <row r="4" spans="1:6" x14ac:dyDescent="0.35">
      <c r="A4">
        <v>4</v>
      </c>
      <c r="B4" t="s">
        <v>179</v>
      </c>
    </row>
    <row r="5" spans="1:6" x14ac:dyDescent="0.35">
      <c r="A5">
        <v>5</v>
      </c>
      <c r="B5" t="s">
        <v>180</v>
      </c>
    </row>
    <row r="6" spans="1:6" x14ac:dyDescent="0.35">
      <c r="A6">
        <v>6</v>
      </c>
      <c r="B6" t="s">
        <v>181</v>
      </c>
    </row>
    <row r="7" spans="1:6" x14ac:dyDescent="0.35">
      <c r="A7">
        <v>7</v>
      </c>
      <c r="B7" t="s">
        <v>182</v>
      </c>
    </row>
    <row r="8" spans="1:6" x14ac:dyDescent="0.35">
      <c r="A8">
        <v>8</v>
      </c>
      <c r="B8" t="s">
        <v>183</v>
      </c>
    </row>
    <row r="9" spans="1:6" ht="36" customHeight="1" x14ac:dyDescent="0.35">
      <c r="A9">
        <v>9</v>
      </c>
      <c r="B9" s="355" t="s">
        <v>184</v>
      </c>
      <c r="C9" s="355"/>
      <c r="D9" s="355"/>
      <c r="E9" s="355"/>
      <c r="F9" s="355"/>
    </row>
  </sheetData>
  <mergeCells count="1">
    <mergeCell ref="B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G26"/>
  <sheetViews>
    <sheetView showGridLines="0" zoomScale="80" zoomScaleNormal="80" zoomScaleSheetLayoutView="100" workbookViewId="0">
      <selection activeCell="C28" sqref="C28"/>
    </sheetView>
  </sheetViews>
  <sheetFormatPr defaultColWidth="8.81640625" defaultRowHeight="14.5" x14ac:dyDescent="0.35"/>
  <cols>
    <col min="1" max="1" width="33.81640625" style="12" customWidth="1"/>
    <col min="2" max="2" width="11.81640625" customWidth="1"/>
    <col min="3" max="3" width="63" customWidth="1"/>
    <col min="7" max="7" width="63" style="5" hidden="1" customWidth="1"/>
  </cols>
  <sheetData>
    <row r="2" spans="1:7" s="9" customFormat="1" ht="66.75" customHeight="1" x14ac:dyDescent="0.35">
      <c r="A2" s="253" t="s">
        <v>264</v>
      </c>
      <c r="B2" s="253"/>
      <c r="C2" s="253"/>
    </row>
    <row r="3" spans="1:7" s="27" customFormat="1" ht="6.75" customHeight="1" x14ac:dyDescent="0.4">
      <c r="A3" s="255"/>
      <c r="B3" s="255"/>
      <c r="C3" s="255"/>
    </row>
    <row r="4" spans="1:7" s="27" customFormat="1" ht="20" x14ac:dyDescent="0.4">
      <c r="A4" s="125"/>
      <c r="B4" s="137"/>
      <c r="C4" s="128"/>
    </row>
    <row r="5" spans="1:7" s="27" customFormat="1" ht="20" x14ac:dyDescent="0.4">
      <c r="A5" s="125" t="s">
        <v>263</v>
      </c>
      <c r="B5" s="124"/>
      <c r="C5" s="128"/>
    </row>
    <row r="6" spans="1:7" s="27" customFormat="1" ht="20" x14ac:dyDescent="0.4">
      <c r="A6" s="125"/>
      <c r="B6" s="124"/>
      <c r="C6" s="128"/>
    </row>
    <row r="7" spans="1:7" s="27" customFormat="1" ht="30" customHeight="1" x14ac:dyDescent="0.4">
      <c r="A7" s="126"/>
      <c r="B7" s="127"/>
      <c r="C7" s="129"/>
    </row>
    <row r="8" spans="1:7" ht="20.149999999999999" customHeight="1" x14ac:dyDescent="0.35">
      <c r="A8" s="254" t="s">
        <v>0</v>
      </c>
      <c r="B8" s="254"/>
      <c r="C8" s="254"/>
      <c r="G8" s="14" t="s">
        <v>1</v>
      </c>
    </row>
    <row r="9" spans="1:7" ht="20.149999999999999" customHeight="1" x14ac:dyDescent="0.35">
      <c r="A9" s="250" t="s">
        <v>2</v>
      </c>
      <c r="B9" s="250"/>
      <c r="C9" s="78"/>
    </row>
    <row r="10" spans="1:7" ht="20.149999999999999" customHeight="1" x14ac:dyDescent="0.35">
      <c r="A10" s="250" t="s">
        <v>3</v>
      </c>
      <c r="B10" s="250"/>
      <c r="C10" s="78"/>
    </row>
    <row r="11" spans="1:7" ht="20.149999999999999" customHeight="1" x14ac:dyDescent="0.35">
      <c r="A11" s="377" t="s">
        <v>288</v>
      </c>
      <c r="B11" s="378"/>
      <c r="C11" s="78"/>
    </row>
    <row r="12" spans="1:7" ht="20.149999999999999" customHeight="1" x14ac:dyDescent="0.35">
      <c r="A12" s="250" t="s">
        <v>289</v>
      </c>
      <c r="B12" s="250"/>
      <c r="C12" s="78"/>
      <c r="G12" s="16" t="s">
        <v>4</v>
      </c>
    </row>
    <row r="13" spans="1:7" ht="20.149999999999999" customHeight="1" x14ac:dyDescent="0.35">
      <c r="A13" s="250" t="s">
        <v>5</v>
      </c>
      <c r="B13" s="250"/>
      <c r="C13" s="86"/>
      <c r="G13" s="16"/>
    </row>
    <row r="14" spans="1:7" ht="20.149999999999999" customHeight="1" x14ac:dyDescent="0.35">
      <c r="A14" s="250" t="s">
        <v>6</v>
      </c>
      <c r="B14" s="250"/>
      <c r="C14" s="86"/>
      <c r="G14" s="16"/>
    </row>
    <row r="15" spans="1:7" ht="20.149999999999999" customHeight="1" x14ac:dyDescent="0.35">
      <c r="A15" s="250" t="s">
        <v>7</v>
      </c>
      <c r="B15" s="250"/>
      <c r="C15" s="86"/>
      <c r="G15" s="16"/>
    </row>
    <row r="16" spans="1:7" ht="20.149999999999999" customHeight="1" x14ac:dyDescent="0.35">
      <c r="A16" s="252"/>
      <c r="B16" s="252"/>
      <c r="C16" s="122"/>
      <c r="G16" s="16"/>
    </row>
    <row r="17" spans="1:7" ht="20.149999999999999" customHeight="1" x14ac:dyDescent="0.35">
      <c r="A17" s="252" t="s">
        <v>8</v>
      </c>
      <c r="B17" s="252"/>
      <c r="C17" s="123"/>
      <c r="G17" s="16"/>
    </row>
    <row r="18" spans="1:7" ht="20.149999999999999" customHeight="1" x14ac:dyDescent="0.35">
      <c r="A18" s="250" t="s">
        <v>9</v>
      </c>
      <c r="B18" s="250"/>
      <c r="C18" s="79"/>
      <c r="G18" s="16" t="s">
        <v>10</v>
      </c>
    </row>
    <row r="19" spans="1:7" ht="20.149999999999999" customHeight="1" x14ac:dyDescent="0.35">
      <c r="A19" s="250" t="s">
        <v>11</v>
      </c>
      <c r="B19" s="250"/>
      <c r="C19" s="80"/>
    </row>
    <row r="20" spans="1:7" ht="20.149999999999999" customHeight="1" x14ac:dyDescent="0.35">
      <c r="A20" s="250" t="s">
        <v>12</v>
      </c>
      <c r="B20" s="250"/>
      <c r="C20" s="79"/>
    </row>
    <row r="21" spans="1:7" ht="20.149999999999999" customHeight="1" x14ac:dyDescent="0.35">
      <c r="A21" s="250" t="s">
        <v>13</v>
      </c>
      <c r="B21" s="250"/>
      <c r="C21" s="87" t="e">
        <f>(C19*3517)/C15</f>
        <v>#DIV/0!</v>
      </c>
    </row>
    <row r="22" spans="1:7" ht="30.75" customHeight="1" x14ac:dyDescent="0.35">
      <c r="A22" s="251" t="s">
        <v>14</v>
      </c>
      <c r="B22" s="251"/>
      <c r="C22" s="82"/>
    </row>
    <row r="23" spans="1:7" ht="20.149999999999999" customHeight="1" x14ac:dyDescent="0.35">
      <c r="A23" s="251" t="s">
        <v>192</v>
      </c>
      <c r="B23" s="251"/>
      <c r="C23" s="83"/>
    </row>
    <row r="24" spans="1:7" ht="20.149999999999999" customHeight="1" x14ac:dyDescent="0.35">
      <c r="A24" s="251" t="s">
        <v>15</v>
      </c>
      <c r="B24" s="251"/>
      <c r="C24" s="81"/>
    </row>
    <row r="25" spans="1:7" ht="20.149999999999999" customHeight="1" x14ac:dyDescent="0.35">
      <c r="A25" s="251" t="s">
        <v>16</v>
      </c>
      <c r="B25" s="251"/>
      <c r="C25" s="84"/>
    </row>
    <row r="26" spans="1:7" ht="33" customHeight="1" x14ac:dyDescent="0.35">
      <c r="A26" s="250" t="s">
        <v>290</v>
      </c>
      <c r="B26" s="250"/>
      <c r="C26" s="85"/>
    </row>
  </sheetData>
  <mergeCells count="21">
    <mergeCell ref="A2:C2"/>
    <mergeCell ref="A8:C8"/>
    <mergeCell ref="A9:B9"/>
    <mergeCell ref="A10:B10"/>
    <mergeCell ref="A25:B25"/>
    <mergeCell ref="A12:B12"/>
    <mergeCell ref="A13:B13"/>
    <mergeCell ref="A14:B14"/>
    <mergeCell ref="A15:B15"/>
    <mergeCell ref="A3:C3"/>
    <mergeCell ref="A11:B11"/>
    <mergeCell ref="A26:B26"/>
    <mergeCell ref="A24:B24"/>
    <mergeCell ref="A16:B16"/>
    <mergeCell ref="A18:B18"/>
    <mergeCell ref="A19:B19"/>
    <mergeCell ref="A20:B20"/>
    <mergeCell ref="A21:B21"/>
    <mergeCell ref="A22:B22"/>
    <mergeCell ref="A23:B23"/>
    <mergeCell ref="A17:B17"/>
  </mergeCells>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AB91C-D9DB-4BBE-953E-B8B75547A611}">
  <dimension ref="A1:E7"/>
  <sheetViews>
    <sheetView zoomScale="93" zoomScaleNormal="93" workbookViewId="0">
      <selection activeCell="A10" sqref="A10"/>
    </sheetView>
  </sheetViews>
  <sheetFormatPr defaultColWidth="9.1796875" defaultRowHeight="15.5" x14ac:dyDescent="0.35"/>
  <cols>
    <col min="1" max="1" width="24.54296875" style="138" customWidth="1"/>
    <col min="2" max="2" width="16.54296875" style="138" customWidth="1"/>
    <col min="3" max="3" width="17.7265625" style="138" customWidth="1"/>
    <col min="4" max="4" width="19.7265625" style="138" customWidth="1"/>
    <col min="5" max="5" width="18.7265625" style="138" customWidth="1"/>
    <col min="6" max="16384" width="9.1796875" style="138"/>
  </cols>
  <sheetData>
    <row r="1" spans="1:5" ht="18" x14ac:dyDescent="0.4">
      <c r="A1" s="175" t="s">
        <v>226</v>
      </c>
    </row>
    <row r="3" spans="1:5" ht="32.25" customHeight="1" x14ac:dyDescent="0.35">
      <c r="A3" s="139" t="s">
        <v>186</v>
      </c>
      <c r="B3" s="179" t="s">
        <v>225</v>
      </c>
      <c r="C3" s="139" t="s">
        <v>188</v>
      </c>
      <c r="D3" s="139" t="s">
        <v>75</v>
      </c>
      <c r="E3" s="139" t="s">
        <v>76</v>
      </c>
    </row>
    <row r="4" spans="1:5" ht="61.5" customHeight="1" x14ac:dyDescent="0.35">
      <c r="A4" s="160" t="s">
        <v>187</v>
      </c>
      <c r="B4" s="180">
        <v>0.4</v>
      </c>
      <c r="C4" s="161">
        <v>0.5</v>
      </c>
      <c r="D4" s="161">
        <v>0.55000000000000004</v>
      </c>
      <c r="E4" s="161">
        <v>0.6</v>
      </c>
    </row>
    <row r="5" spans="1:5" ht="52.5" customHeight="1" x14ac:dyDescent="0.35">
      <c r="A5" s="256" t="s">
        <v>227</v>
      </c>
      <c r="B5" s="257"/>
      <c r="C5" s="257"/>
      <c r="D5" s="257"/>
      <c r="E5" s="258"/>
    </row>
    <row r="6" spans="1:5" ht="7.5" customHeight="1" x14ac:dyDescent="0.35">
      <c r="A6" s="259"/>
      <c r="B6" s="259"/>
      <c r="C6" s="259"/>
      <c r="D6" s="259"/>
      <c r="E6" s="259"/>
    </row>
    <row r="7" spans="1:5" ht="27.75" customHeight="1" x14ac:dyDescent="0.35">
      <c r="A7" s="260" t="s">
        <v>189</v>
      </c>
      <c r="B7" s="260"/>
      <c r="C7" s="260"/>
      <c r="D7" s="260"/>
      <c r="E7" s="260"/>
    </row>
  </sheetData>
  <mergeCells count="3">
    <mergeCell ref="A5:E5"/>
    <mergeCell ref="A6:E6"/>
    <mergeCell ref="A7:E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L40"/>
  <sheetViews>
    <sheetView showGridLines="0" zoomScale="85" zoomScaleNormal="85" workbookViewId="0">
      <selection activeCell="C35" sqref="C35"/>
    </sheetView>
  </sheetViews>
  <sheetFormatPr defaultColWidth="9.1796875" defaultRowHeight="14" x14ac:dyDescent="0.3"/>
  <cols>
    <col min="1" max="1" width="2.54296875" style="5" customWidth="1"/>
    <col min="2" max="2" width="45.453125" style="5" customWidth="1"/>
    <col min="3" max="3" width="21.81640625" style="5" customWidth="1"/>
    <col min="4" max="6" width="22.1796875" style="5" customWidth="1"/>
    <col min="7" max="7" width="4.54296875" style="5" customWidth="1"/>
    <col min="8" max="8" width="45.81640625" style="5" customWidth="1"/>
    <col min="9" max="12" width="22.26953125" style="5" customWidth="1"/>
    <col min="13" max="16384" width="9.1796875" style="5"/>
  </cols>
  <sheetData>
    <row r="1" spans="2:12" ht="25" customHeight="1" x14ac:dyDescent="0.4">
      <c r="B1" s="175" t="s">
        <v>221</v>
      </c>
      <c r="H1" s="266"/>
      <c r="I1" s="266"/>
      <c r="J1" s="266"/>
      <c r="K1" s="266"/>
      <c r="L1" s="266"/>
    </row>
    <row r="2" spans="2:12" ht="25" customHeight="1" thickBot="1" x14ac:dyDescent="0.35">
      <c r="H2" s="267"/>
      <c r="I2" s="267"/>
      <c r="J2" s="267"/>
      <c r="K2" s="267"/>
      <c r="L2" s="267"/>
    </row>
    <row r="3" spans="2:12" ht="24" customHeight="1" x14ac:dyDescent="0.3">
      <c r="B3" s="263" t="s">
        <v>208</v>
      </c>
      <c r="C3" s="264"/>
      <c r="D3" s="264"/>
      <c r="E3" s="264"/>
      <c r="F3" s="265"/>
      <c r="H3" s="263" t="s">
        <v>205</v>
      </c>
      <c r="I3" s="264"/>
      <c r="J3" s="264"/>
      <c r="K3" s="264"/>
      <c r="L3" s="265"/>
    </row>
    <row r="4" spans="2:12" ht="15" thickBot="1" x14ac:dyDescent="0.35">
      <c r="B4" s="171" t="s">
        <v>17</v>
      </c>
      <c r="C4" s="227" t="s">
        <v>232</v>
      </c>
      <c r="D4" s="198" t="s">
        <v>233</v>
      </c>
      <c r="E4" s="198" t="s">
        <v>75</v>
      </c>
      <c r="F4" s="199" t="s">
        <v>76</v>
      </c>
      <c r="H4" s="171" t="s">
        <v>17</v>
      </c>
      <c r="I4" s="227" t="s">
        <v>232</v>
      </c>
      <c r="J4" s="198" t="s">
        <v>233</v>
      </c>
      <c r="K4" s="198" t="s">
        <v>75</v>
      </c>
      <c r="L4" s="199" t="s">
        <v>76</v>
      </c>
    </row>
    <row r="5" spans="2:12" ht="15" thickBot="1" x14ac:dyDescent="0.4">
      <c r="B5" s="288" t="s">
        <v>18</v>
      </c>
      <c r="C5" s="289"/>
      <c r="D5" s="289"/>
      <c r="E5" s="289"/>
      <c r="F5" s="290"/>
      <c r="H5" s="285" t="s">
        <v>18</v>
      </c>
      <c r="I5" s="286"/>
      <c r="J5" s="286"/>
      <c r="K5" s="286"/>
      <c r="L5" s="287"/>
    </row>
    <row r="6" spans="2:12" ht="14.5" x14ac:dyDescent="0.35">
      <c r="B6" s="115" t="s">
        <v>19</v>
      </c>
      <c r="C6" s="194">
        <v>155</v>
      </c>
      <c r="D6" s="189">
        <v>155</v>
      </c>
      <c r="E6" s="189">
        <v>140</v>
      </c>
      <c r="F6" s="190">
        <v>115</v>
      </c>
      <c r="H6" s="115" t="s">
        <v>19</v>
      </c>
      <c r="I6" s="172">
        <v>100</v>
      </c>
      <c r="J6" s="172">
        <v>100</v>
      </c>
      <c r="K6" s="173">
        <v>90</v>
      </c>
      <c r="L6" s="174">
        <f>J6/0.5*0.4</f>
        <v>80</v>
      </c>
    </row>
    <row r="7" spans="2:12" ht="14.5" x14ac:dyDescent="0.35">
      <c r="B7" s="187" t="s">
        <v>20</v>
      </c>
      <c r="C7" s="195">
        <v>135</v>
      </c>
      <c r="D7" s="188">
        <v>135</v>
      </c>
      <c r="E7" s="188">
        <v>120</v>
      </c>
      <c r="F7" s="191">
        <v>100</v>
      </c>
      <c r="H7" s="186" t="s">
        <v>20</v>
      </c>
      <c r="I7" s="121">
        <v>90</v>
      </c>
      <c r="J7" s="121">
        <v>90</v>
      </c>
      <c r="K7" s="119">
        <v>80</v>
      </c>
      <c r="L7" s="120">
        <v>75</v>
      </c>
    </row>
    <row r="8" spans="2:12" ht="14.5" x14ac:dyDescent="0.35">
      <c r="B8" s="187" t="s">
        <v>21</v>
      </c>
      <c r="C8" s="195">
        <v>230</v>
      </c>
      <c r="D8" s="188">
        <v>230</v>
      </c>
      <c r="E8" s="188">
        <v>220</v>
      </c>
      <c r="F8" s="191">
        <v>190</v>
      </c>
      <c r="H8" s="187" t="s">
        <v>21</v>
      </c>
      <c r="I8" s="121">
        <f>230*0.65</f>
        <v>149.5</v>
      </c>
      <c r="J8" s="121">
        <f>230*0.65</f>
        <v>149.5</v>
      </c>
      <c r="K8" s="119">
        <f t="shared" ref="K8:K10" si="0">J8/0.5*0.45</f>
        <v>134.55000000000001</v>
      </c>
      <c r="L8" s="120">
        <f t="shared" ref="L8:L10" si="1">J8/0.5*0.4</f>
        <v>119.60000000000001</v>
      </c>
    </row>
    <row r="9" spans="2:12" ht="14.5" x14ac:dyDescent="0.35">
      <c r="B9" s="187" t="s">
        <v>22</v>
      </c>
      <c r="C9" s="195">
        <v>180</v>
      </c>
      <c r="D9" s="188">
        <v>180</v>
      </c>
      <c r="E9" s="188">
        <v>160</v>
      </c>
      <c r="F9" s="191">
        <v>140</v>
      </c>
      <c r="H9" s="186" t="s">
        <v>22</v>
      </c>
      <c r="I9" s="121">
        <f>185*0.65</f>
        <v>120.25</v>
      </c>
      <c r="J9" s="121">
        <f>185*0.65</f>
        <v>120.25</v>
      </c>
      <c r="K9" s="119">
        <v>110</v>
      </c>
      <c r="L9" s="120">
        <v>95</v>
      </c>
    </row>
    <row r="10" spans="2:12" ht="15" thickBot="1" x14ac:dyDescent="0.4">
      <c r="B10" s="197" t="s">
        <v>23</v>
      </c>
      <c r="C10" s="196">
        <v>240</v>
      </c>
      <c r="D10" s="192">
        <v>240</v>
      </c>
      <c r="E10" s="192">
        <v>210</v>
      </c>
      <c r="F10" s="193">
        <v>160</v>
      </c>
      <c r="H10" s="176" t="s">
        <v>23</v>
      </c>
      <c r="I10" s="144">
        <v>160</v>
      </c>
      <c r="J10" s="144">
        <v>160</v>
      </c>
      <c r="K10" s="145">
        <f t="shared" si="0"/>
        <v>144</v>
      </c>
      <c r="L10" s="146">
        <f t="shared" si="1"/>
        <v>128</v>
      </c>
    </row>
    <row r="11" spans="2:12" ht="15" thickBot="1" x14ac:dyDescent="0.4">
      <c r="B11" s="291" t="s">
        <v>24</v>
      </c>
      <c r="C11" s="292"/>
      <c r="D11" s="292"/>
      <c r="E11" s="292"/>
      <c r="F11" s="293"/>
      <c r="H11" s="306" t="s">
        <v>24</v>
      </c>
      <c r="I11" s="292"/>
      <c r="J11" s="292"/>
      <c r="K11" s="292"/>
      <c r="L11" s="293"/>
    </row>
    <row r="12" spans="2:12" ht="14.5" x14ac:dyDescent="0.35">
      <c r="B12" s="115" t="s">
        <v>229</v>
      </c>
      <c r="C12" s="219">
        <v>130</v>
      </c>
      <c r="D12" s="189">
        <v>130</v>
      </c>
      <c r="E12" s="189">
        <v>120</v>
      </c>
      <c r="F12" s="190">
        <v>90</v>
      </c>
      <c r="H12" s="115" t="s">
        <v>229</v>
      </c>
      <c r="I12" s="300" t="s">
        <v>234</v>
      </c>
      <c r="J12" s="301"/>
      <c r="K12" s="301"/>
      <c r="L12" s="302"/>
    </row>
    <row r="13" spans="2:12" ht="15" thickBot="1" x14ac:dyDescent="0.4">
      <c r="B13" s="204" t="s">
        <v>228</v>
      </c>
      <c r="C13" s="220">
        <v>110</v>
      </c>
      <c r="D13" s="221">
        <v>110</v>
      </c>
      <c r="E13" s="221">
        <v>100</v>
      </c>
      <c r="F13" s="222">
        <v>80</v>
      </c>
      <c r="H13" s="204" t="s">
        <v>228</v>
      </c>
      <c r="I13" s="303"/>
      <c r="J13" s="304"/>
      <c r="K13" s="304"/>
      <c r="L13" s="305"/>
    </row>
    <row r="14" spans="2:12" ht="15" thickBot="1" x14ac:dyDescent="0.4">
      <c r="B14" s="294" t="s">
        <v>25</v>
      </c>
      <c r="C14" s="295"/>
      <c r="D14" s="295"/>
      <c r="E14" s="295"/>
      <c r="F14" s="296"/>
      <c r="H14" s="294" t="s">
        <v>25</v>
      </c>
      <c r="I14" s="295"/>
      <c r="J14" s="295"/>
      <c r="K14" s="295"/>
      <c r="L14" s="296"/>
    </row>
    <row r="15" spans="2:12" ht="14.5" x14ac:dyDescent="0.35">
      <c r="B15" s="115" t="s">
        <v>26</v>
      </c>
      <c r="C15" s="219">
        <v>375</v>
      </c>
      <c r="D15" s="189">
        <v>375</v>
      </c>
      <c r="E15" s="189">
        <v>340</v>
      </c>
      <c r="F15" s="190">
        <v>300</v>
      </c>
      <c r="H15" s="115" t="s">
        <v>26</v>
      </c>
      <c r="I15" s="213">
        <v>295</v>
      </c>
      <c r="J15" s="205">
        <v>245</v>
      </c>
      <c r="K15" s="205">
        <v>230</v>
      </c>
      <c r="L15" s="206">
        <v>210</v>
      </c>
    </row>
    <row r="16" spans="2:12" ht="14.5" x14ac:dyDescent="0.35">
      <c r="B16" s="187" t="s">
        <v>27</v>
      </c>
      <c r="C16" s="223">
        <v>230</v>
      </c>
      <c r="D16" s="188">
        <v>230</v>
      </c>
      <c r="E16" s="188">
        <v>210</v>
      </c>
      <c r="F16" s="191">
        <v>185</v>
      </c>
      <c r="H16" s="187" t="s">
        <v>27</v>
      </c>
      <c r="I16" s="214">
        <v>180</v>
      </c>
      <c r="J16" s="119">
        <v>149.5</v>
      </c>
      <c r="K16" s="119">
        <v>140</v>
      </c>
      <c r="L16" s="120">
        <v>129.5</v>
      </c>
    </row>
    <row r="17" spans="2:12" ht="14.5" x14ac:dyDescent="0.35">
      <c r="B17" s="187" t="s">
        <v>28</v>
      </c>
      <c r="C17" s="223">
        <v>150</v>
      </c>
      <c r="D17" s="188">
        <v>150</v>
      </c>
      <c r="E17" s="188">
        <v>135</v>
      </c>
      <c r="F17" s="191">
        <v>120</v>
      </c>
      <c r="H17" s="187" t="s">
        <v>28</v>
      </c>
      <c r="I17" s="214">
        <v>120</v>
      </c>
      <c r="J17" s="119">
        <v>100</v>
      </c>
      <c r="K17" s="119">
        <v>90.45</v>
      </c>
      <c r="L17" s="120">
        <v>85</v>
      </c>
    </row>
    <row r="18" spans="2:12" ht="15" thickBot="1" x14ac:dyDescent="0.4">
      <c r="B18" s="204" t="s">
        <v>29</v>
      </c>
      <c r="C18" s="220">
        <v>90</v>
      </c>
      <c r="D18" s="221">
        <v>90</v>
      </c>
      <c r="E18" s="221">
        <v>80</v>
      </c>
      <c r="F18" s="222">
        <v>70</v>
      </c>
      <c r="H18" s="204" t="s">
        <v>29</v>
      </c>
      <c r="I18" s="215">
        <v>70</v>
      </c>
      <c r="J18" s="207">
        <v>60</v>
      </c>
      <c r="K18" s="207">
        <v>55</v>
      </c>
      <c r="L18" s="208">
        <v>50</v>
      </c>
    </row>
    <row r="19" spans="2:12" ht="15" thickBot="1" x14ac:dyDescent="0.4">
      <c r="B19" s="297" t="s">
        <v>30</v>
      </c>
      <c r="C19" s="298"/>
      <c r="D19" s="298"/>
      <c r="E19" s="298"/>
      <c r="F19" s="299"/>
      <c r="H19" s="297" t="s">
        <v>30</v>
      </c>
      <c r="I19" s="298"/>
      <c r="J19" s="298"/>
      <c r="K19" s="298"/>
      <c r="L19" s="299"/>
    </row>
    <row r="20" spans="2:12" ht="14.5" x14ac:dyDescent="0.35">
      <c r="B20" s="115" t="s">
        <v>31</v>
      </c>
      <c r="C20" s="268" t="s">
        <v>32</v>
      </c>
      <c r="D20" s="261"/>
      <c r="E20" s="261"/>
      <c r="F20" s="262"/>
      <c r="H20" s="115" t="s">
        <v>31</v>
      </c>
      <c r="I20" s="261" t="s">
        <v>32</v>
      </c>
      <c r="J20" s="261"/>
      <c r="K20" s="261"/>
      <c r="L20" s="262"/>
    </row>
    <row r="21" spans="2:12" ht="14.5" x14ac:dyDescent="0.35">
      <c r="B21" s="187" t="s">
        <v>33</v>
      </c>
      <c r="C21" s="223">
        <v>150</v>
      </c>
      <c r="D21" s="202">
        <v>150</v>
      </c>
      <c r="E21" s="202">
        <v>125</v>
      </c>
      <c r="F21" s="224">
        <v>110</v>
      </c>
      <c r="H21" s="187" t="s">
        <v>33</v>
      </c>
      <c r="I21" s="214">
        <v>120</v>
      </c>
      <c r="J21" s="200">
        <v>100</v>
      </c>
      <c r="K21" s="200">
        <v>90</v>
      </c>
      <c r="L21" s="209">
        <v>80</v>
      </c>
    </row>
    <row r="22" spans="2:12" ht="14.5" x14ac:dyDescent="0.35">
      <c r="B22" s="187" t="s">
        <v>34</v>
      </c>
      <c r="C22" s="223">
        <v>80</v>
      </c>
      <c r="D22" s="202">
        <v>80</v>
      </c>
      <c r="E22" s="202">
        <v>70</v>
      </c>
      <c r="F22" s="224">
        <v>60</v>
      </c>
      <c r="H22" s="187" t="s">
        <v>34</v>
      </c>
      <c r="I22" s="214">
        <v>65</v>
      </c>
      <c r="J22" s="200">
        <v>50</v>
      </c>
      <c r="K22" s="200">
        <v>45</v>
      </c>
      <c r="L22" s="209">
        <v>40</v>
      </c>
    </row>
    <row r="23" spans="2:12" ht="14.5" x14ac:dyDescent="0.35">
      <c r="B23" s="216" t="s">
        <v>35</v>
      </c>
      <c r="C23" s="223">
        <v>180</v>
      </c>
      <c r="D23" s="203">
        <v>180</v>
      </c>
      <c r="E23" s="203">
        <v>140</v>
      </c>
      <c r="F23" s="225">
        <v>120</v>
      </c>
      <c r="H23" s="216" t="s">
        <v>35</v>
      </c>
      <c r="I23" s="214">
        <v>140</v>
      </c>
      <c r="J23" s="201">
        <v>115</v>
      </c>
      <c r="K23" s="201">
        <v>100</v>
      </c>
      <c r="L23" s="210">
        <v>85</v>
      </c>
    </row>
    <row r="24" spans="2:12" ht="15" thickBot="1" x14ac:dyDescent="0.4">
      <c r="B24" s="216" t="s">
        <v>36</v>
      </c>
      <c r="C24" s="223">
        <v>110</v>
      </c>
      <c r="D24" s="203">
        <v>110</v>
      </c>
      <c r="E24" s="203">
        <v>80</v>
      </c>
      <c r="F24" s="225">
        <v>50</v>
      </c>
      <c r="H24" s="217" t="s">
        <v>36</v>
      </c>
      <c r="I24" s="215">
        <v>85</v>
      </c>
      <c r="J24" s="211">
        <v>70</v>
      </c>
      <c r="K24" s="211">
        <v>65</v>
      </c>
      <c r="L24" s="212">
        <v>35</v>
      </c>
    </row>
    <row r="25" spans="2:12" ht="15" thickBot="1" x14ac:dyDescent="0.4">
      <c r="B25" s="116" t="s">
        <v>37</v>
      </c>
      <c r="C25" s="270" t="s">
        <v>38</v>
      </c>
      <c r="D25" s="271"/>
      <c r="E25" s="271"/>
      <c r="F25" s="272"/>
      <c r="H25" s="116" t="s">
        <v>37</v>
      </c>
      <c r="I25" s="283" t="s">
        <v>38</v>
      </c>
      <c r="J25" s="283"/>
      <c r="K25" s="283"/>
      <c r="L25" s="284"/>
    </row>
    <row r="26" spans="2:12" ht="15" thickBot="1" x14ac:dyDescent="0.4">
      <c r="B26" s="273" t="s">
        <v>39</v>
      </c>
      <c r="C26" s="274"/>
      <c r="D26" s="274"/>
      <c r="E26" s="274"/>
      <c r="F26" s="275"/>
      <c r="H26" s="273" t="s">
        <v>39</v>
      </c>
      <c r="I26" s="274"/>
      <c r="J26" s="274"/>
      <c r="K26" s="274"/>
      <c r="L26" s="275"/>
    </row>
    <row r="27" spans="2:12" ht="14.5" x14ac:dyDescent="0.35">
      <c r="B27" s="218" t="s">
        <v>40</v>
      </c>
      <c r="C27" s="276" t="s">
        <v>38</v>
      </c>
      <c r="D27" s="276"/>
      <c r="E27" s="276"/>
      <c r="F27" s="277"/>
      <c r="H27" s="218" t="s">
        <v>40</v>
      </c>
      <c r="I27" s="276" t="s">
        <v>38</v>
      </c>
      <c r="J27" s="276"/>
      <c r="K27" s="276"/>
      <c r="L27" s="277"/>
    </row>
    <row r="28" spans="2:12" ht="14.5" x14ac:dyDescent="0.35">
      <c r="B28" s="216" t="s">
        <v>41</v>
      </c>
      <c r="C28" s="278"/>
      <c r="D28" s="279"/>
      <c r="E28" s="279"/>
      <c r="F28" s="280"/>
      <c r="H28" s="216" t="s">
        <v>41</v>
      </c>
      <c r="I28" s="278"/>
      <c r="J28" s="279"/>
      <c r="K28" s="279"/>
      <c r="L28" s="280"/>
    </row>
    <row r="29" spans="2:12" ht="15" thickBot="1" x14ac:dyDescent="0.4">
      <c r="B29" s="217" t="s">
        <v>42</v>
      </c>
      <c r="C29" s="281"/>
      <c r="D29" s="281"/>
      <c r="E29" s="281"/>
      <c r="F29" s="282"/>
      <c r="H29" s="116" t="s">
        <v>42</v>
      </c>
      <c r="I29" s="281"/>
      <c r="J29" s="281"/>
      <c r="K29" s="281"/>
      <c r="L29" s="282"/>
    </row>
    <row r="30" spans="2:12" ht="14.5" x14ac:dyDescent="0.35">
      <c r="B30"/>
      <c r="C30" s="117"/>
      <c r="D30" s="118"/>
      <c r="E30" s="118"/>
      <c r="F30" s="118"/>
    </row>
    <row r="31" spans="2:12" x14ac:dyDescent="0.3">
      <c r="B31" s="181" t="s">
        <v>43</v>
      </c>
      <c r="C31" s="182"/>
      <c r="D31" s="183"/>
      <c r="E31" s="183"/>
      <c r="F31" s="183"/>
    </row>
    <row r="32" spans="2:12" x14ac:dyDescent="0.3">
      <c r="B32" s="184" t="s">
        <v>44</v>
      </c>
      <c r="C32" s="182"/>
      <c r="D32" s="185" t="s">
        <v>230</v>
      </c>
      <c r="E32" s="183"/>
      <c r="F32" s="183"/>
    </row>
    <row r="33" spans="2:6" x14ac:dyDescent="0.3">
      <c r="B33" s="184" t="s">
        <v>210</v>
      </c>
      <c r="C33" s="182"/>
      <c r="D33" s="185" t="s">
        <v>231</v>
      </c>
      <c r="E33" s="183"/>
      <c r="F33" s="183"/>
    </row>
    <row r="34" spans="2:6" x14ac:dyDescent="0.3">
      <c r="B34" s="184" t="s">
        <v>200</v>
      </c>
      <c r="C34" s="182"/>
      <c r="D34" s="185" t="s">
        <v>45</v>
      </c>
      <c r="E34" s="183"/>
      <c r="F34" s="183"/>
    </row>
    <row r="35" spans="2:6" x14ac:dyDescent="0.3">
      <c r="B35" s="184" t="s">
        <v>201</v>
      </c>
      <c r="C35" s="182"/>
      <c r="D35" s="185" t="s">
        <v>46</v>
      </c>
      <c r="E35" s="183"/>
      <c r="F35" s="183"/>
    </row>
    <row r="36" spans="2:6" x14ac:dyDescent="0.3">
      <c r="B36" s="184" t="s">
        <v>47</v>
      </c>
      <c r="C36" s="182"/>
      <c r="D36" s="183"/>
      <c r="E36" s="183"/>
      <c r="F36" s="183"/>
    </row>
    <row r="37" spans="2:6" x14ac:dyDescent="0.3">
      <c r="B37" s="184"/>
      <c r="C37" s="182"/>
      <c r="D37" s="183"/>
      <c r="E37" s="183"/>
      <c r="F37" s="183"/>
    </row>
    <row r="38" spans="2:6" x14ac:dyDescent="0.3">
      <c r="B38" s="181" t="s">
        <v>203</v>
      </c>
      <c r="C38" s="182"/>
      <c r="D38" s="183"/>
      <c r="E38" s="183"/>
      <c r="F38" s="183"/>
    </row>
    <row r="39" spans="2:6" ht="36" customHeight="1" x14ac:dyDescent="0.3">
      <c r="B39" s="269" t="s">
        <v>202</v>
      </c>
      <c r="C39" s="269"/>
      <c r="D39" s="269"/>
      <c r="E39" s="269"/>
      <c r="F39" s="269"/>
    </row>
    <row r="40" spans="2:6" ht="47.25" customHeight="1" x14ac:dyDescent="0.3">
      <c r="B40" s="269" t="s">
        <v>204</v>
      </c>
      <c r="C40" s="269"/>
      <c r="D40" s="269"/>
      <c r="E40" s="269"/>
      <c r="F40" s="269"/>
    </row>
  </sheetData>
  <mergeCells count="22">
    <mergeCell ref="B14:F14"/>
    <mergeCell ref="B19:F19"/>
    <mergeCell ref="I12:L13"/>
    <mergeCell ref="H11:L11"/>
    <mergeCell ref="H14:L14"/>
    <mergeCell ref="H19:L19"/>
    <mergeCell ref="I20:L20"/>
    <mergeCell ref="H3:L3"/>
    <mergeCell ref="H1:L2"/>
    <mergeCell ref="C20:F20"/>
    <mergeCell ref="B40:F40"/>
    <mergeCell ref="C25:F25"/>
    <mergeCell ref="B26:F26"/>
    <mergeCell ref="C27:F29"/>
    <mergeCell ref="B39:F39"/>
    <mergeCell ref="B3:F3"/>
    <mergeCell ref="H26:L26"/>
    <mergeCell ref="I27:L29"/>
    <mergeCell ref="I25:L25"/>
    <mergeCell ref="H5:L5"/>
    <mergeCell ref="B5:F5"/>
    <mergeCell ref="B11:F11"/>
  </mergeCells>
  <printOptions gridLines="1"/>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70"/>
  <sheetViews>
    <sheetView zoomScale="80" zoomScaleNormal="80" zoomScaleSheetLayoutView="80" workbookViewId="0"/>
  </sheetViews>
  <sheetFormatPr defaultColWidth="9.1796875" defaultRowHeight="14" x14ac:dyDescent="0.3"/>
  <cols>
    <col min="1" max="1" width="29.81640625" style="5" customWidth="1"/>
    <col min="2" max="2" width="27.26953125" style="5" customWidth="1"/>
    <col min="3" max="3" width="27" style="5" customWidth="1"/>
    <col min="4" max="4" width="27.7265625" style="5" customWidth="1"/>
    <col min="5" max="5" width="11.1796875" style="5" customWidth="1"/>
    <col min="6" max="6" width="8.26953125" style="5" customWidth="1"/>
    <col min="7" max="16384" width="9.1796875" style="5"/>
  </cols>
  <sheetData>
    <row r="1" spans="1:4" ht="20" x14ac:dyDescent="0.4">
      <c r="A1" s="10" t="s">
        <v>48</v>
      </c>
    </row>
    <row r="3" spans="1:4" s="9" customFormat="1" ht="15.5" x14ac:dyDescent="0.35">
      <c r="A3" s="8" t="s">
        <v>49</v>
      </c>
      <c r="C3" s="25"/>
      <c r="D3" s="25"/>
    </row>
    <row r="5" spans="1:4" ht="28" x14ac:dyDescent="0.3">
      <c r="A5" s="2" t="s">
        <v>50</v>
      </c>
      <c r="B5" s="24" t="s">
        <v>51</v>
      </c>
      <c r="C5" s="24" t="s">
        <v>52</v>
      </c>
      <c r="D5" s="24" t="s">
        <v>53</v>
      </c>
    </row>
    <row r="6" spans="1:4" x14ac:dyDescent="0.3">
      <c r="A6" s="72" t="s">
        <v>54</v>
      </c>
      <c r="B6" s="70">
        <v>1228556</v>
      </c>
      <c r="C6" s="70">
        <v>13401</v>
      </c>
      <c r="D6" s="70">
        <v>1215155</v>
      </c>
    </row>
    <row r="7" spans="1:4" x14ac:dyDescent="0.3">
      <c r="A7" s="72"/>
      <c r="B7" s="70"/>
      <c r="C7" s="70"/>
      <c r="D7" s="70"/>
    </row>
    <row r="8" spans="1:4" x14ac:dyDescent="0.3">
      <c r="A8" s="72"/>
      <c r="B8" s="70"/>
      <c r="C8" s="70"/>
      <c r="D8" s="70"/>
    </row>
    <row r="9" spans="1:4" x14ac:dyDescent="0.3">
      <c r="A9" s="72"/>
      <c r="B9" s="70"/>
      <c r="C9" s="70"/>
      <c r="D9" s="70"/>
    </row>
    <row r="10" spans="1:4" x14ac:dyDescent="0.3">
      <c r="A10" s="72"/>
      <c r="B10" s="70"/>
      <c r="C10" s="70"/>
      <c r="D10" s="70"/>
    </row>
    <row r="11" spans="1:4" x14ac:dyDescent="0.3">
      <c r="A11" s="72"/>
      <c r="B11" s="70"/>
      <c r="C11" s="70"/>
      <c r="D11" s="70"/>
    </row>
    <row r="12" spans="1:4" x14ac:dyDescent="0.3">
      <c r="A12" s="72"/>
      <c r="B12" s="70"/>
      <c r="C12" s="70"/>
      <c r="D12" s="70"/>
    </row>
    <row r="13" spans="1:4" x14ac:dyDescent="0.3">
      <c r="A13" s="72"/>
      <c r="B13" s="70"/>
      <c r="C13" s="70"/>
      <c r="D13" s="70"/>
    </row>
    <row r="14" spans="1:4" x14ac:dyDescent="0.3">
      <c r="A14" s="72"/>
      <c r="B14" s="70"/>
      <c r="C14" s="70"/>
      <c r="D14" s="70"/>
    </row>
    <row r="15" spans="1:4" x14ac:dyDescent="0.3">
      <c r="A15" s="72"/>
      <c r="B15" s="70"/>
      <c r="C15" s="70"/>
      <c r="D15" s="70"/>
    </row>
    <row r="16" spans="1:4" x14ac:dyDescent="0.3">
      <c r="A16" s="72"/>
      <c r="B16" s="70"/>
      <c r="C16" s="70"/>
      <c r="D16" s="70"/>
    </row>
    <row r="17" spans="1:4" x14ac:dyDescent="0.3">
      <c r="A17" s="72"/>
      <c r="B17" s="70"/>
      <c r="C17" s="70"/>
      <c r="D17" s="70"/>
    </row>
    <row r="18" spans="1:4" ht="14.5" customHeight="1" x14ac:dyDescent="0.3">
      <c r="A18" s="44" t="s">
        <v>55</v>
      </c>
      <c r="B18" s="64">
        <f>SUM(B6:B17)</f>
        <v>1228556</v>
      </c>
      <c r="C18" s="64">
        <f t="shared" ref="C18:D18" si="0">SUM(C6:C17)</f>
        <v>13401</v>
      </c>
      <c r="D18" s="64">
        <f t="shared" si="0"/>
        <v>1215155</v>
      </c>
    </row>
    <row r="20" spans="1:4" s="9" customFormat="1" ht="15.5" x14ac:dyDescent="0.35">
      <c r="A20" s="6" t="s">
        <v>56</v>
      </c>
      <c r="C20" s="25"/>
      <c r="D20" s="25"/>
    </row>
    <row r="22" spans="1:4" ht="28" x14ac:dyDescent="0.3">
      <c r="A22" s="2" t="s">
        <v>50</v>
      </c>
      <c r="B22" s="24" t="s">
        <v>51</v>
      </c>
      <c r="C22" s="24" t="s">
        <v>52</v>
      </c>
      <c r="D22" s="24" t="s">
        <v>53</v>
      </c>
    </row>
    <row r="23" spans="1:4" x14ac:dyDescent="0.3">
      <c r="A23" s="72" t="s">
        <v>57</v>
      </c>
      <c r="B23" s="61">
        <v>1096746</v>
      </c>
      <c r="C23" s="61">
        <v>9944</v>
      </c>
      <c r="D23" s="61">
        <v>1086802</v>
      </c>
    </row>
    <row r="24" spans="1:4" x14ac:dyDescent="0.3">
      <c r="A24" s="72"/>
      <c r="B24" s="61"/>
      <c r="C24" s="61"/>
      <c r="D24" s="61"/>
    </row>
    <row r="25" spans="1:4" x14ac:dyDescent="0.3">
      <c r="A25" s="72"/>
      <c r="B25" s="61"/>
      <c r="C25" s="61"/>
      <c r="D25" s="61"/>
    </row>
    <row r="26" spans="1:4" x14ac:dyDescent="0.3">
      <c r="A26" s="72"/>
      <c r="B26" s="61"/>
      <c r="C26" s="61"/>
      <c r="D26" s="61"/>
    </row>
    <row r="27" spans="1:4" x14ac:dyDescent="0.3">
      <c r="A27" s="72"/>
      <c r="B27" s="61"/>
      <c r="C27" s="61"/>
      <c r="D27" s="61"/>
    </row>
    <row r="28" spans="1:4" x14ac:dyDescent="0.3">
      <c r="A28" s="72"/>
      <c r="B28" s="61"/>
      <c r="C28" s="61"/>
      <c r="D28" s="61"/>
    </row>
    <row r="29" spans="1:4" x14ac:dyDescent="0.3">
      <c r="A29" s="72"/>
      <c r="B29" s="61"/>
      <c r="C29" s="61"/>
      <c r="D29" s="61"/>
    </row>
    <row r="30" spans="1:4" x14ac:dyDescent="0.3">
      <c r="A30" s="72"/>
      <c r="B30" s="61"/>
      <c r="C30" s="61"/>
      <c r="D30" s="61"/>
    </row>
    <row r="31" spans="1:4" x14ac:dyDescent="0.3">
      <c r="A31" s="72"/>
      <c r="B31" s="61"/>
      <c r="C31" s="61"/>
      <c r="D31" s="61"/>
    </row>
    <row r="32" spans="1:4" x14ac:dyDescent="0.3">
      <c r="A32" s="72"/>
      <c r="B32" s="61"/>
      <c r="C32" s="61"/>
      <c r="D32" s="61"/>
    </row>
    <row r="33" spans="1:4" x14ac:dyDescent="0.3">
      <c r="A33" s="72"/>
      <c r="B33" s="61"/>
      <c r="C33" s="61"/>
      <c r="D33" s="61"/>
    </row>
    <row r="34" spans="1:4" x14ac:dyDescent="0.3">
      <c r="A34" s="72"/>
      <c r="B34" s="61"/>
      <c r="C34" s="61"/>
      <c r="D34" s="61"/>
    </row>
    <row r="35" spans="1:4" x14ac:dyDescent="0.3">
      <c r="A35" s="44" t="s">
        <v>55</v>
      </c>
      <c r="B35" s="64">
        <f>SUM(B23:B34)</f>
        <v>1096746</v>
      </c>
      <c r="C35" s="64">
        <f t="shared" ref="C35:D35" si="1">SUM(C23:C34)</f>
        <v>9944</v>
      </c>
      <c r="D35" s="64">
        <f t="shared" si="1"/>
        <v>1086802</v>
      </c>
    </row>
    <row r="36" spans="1:4" x14ac:dyDescent="0.3">
      <c r="A36" s="44" t="s">
        <v>58</v>
      </c>
      <c r="B36" s="307">
        <f>(B18-B35)/B18</f>
        <v>0.10728855664699045</v>
      </c>
      <c r="C36" s="308"/>
      <c r="D36" s="309"/>
    </row>
    <row r="38" spans="1:4" s="9" customFormat="1" ht="15.5" x14ac:dyDescent="0.35">
      <c r="A38" s="6" t="s">
        <v>59</v>
      </c>
      <c r="C38" s="25"/>
      <c r="D38" s="25"/>
    </row>
    <row r="40" spans="1:4" ht="28" x14ac:dyDescent="0.3">
      <c r="A40" s="2" t="s">
        <v>50</v>
      </c>
      <c r="B40" s="24" t="s">
        <v>51</v>
      </c>
      <c r="C40" s="24" t="s">
        <v>52</v>
      </c>
      <c r="D40" s="24" t="s">
        <v>53</v>
      </c>
    </row>
    <row r="41" spans="1:4" x14ac:dyDescent="0.3">
      <c r="A41" s="72" t="s">
        <v>60</v>
      </c>
      <c r="B41" s="56">
        <v>1093303</v>
      </c>
      <c r="C41" s="56">
        <v>11049</v>
      </c>
      <c r="D41" s="56">
        <v>1082254</v>
      </c>
    </row>
    <row r="42" spans="1:4" x14ac:dyDescent="0.3">
      <c r="A42" s="72"/>
      <c r="B42" s="56"/>
      <c r="C42" s="56"/>
      <c r="D42" s="56"/>
    </row>
    <row r="43" spans="1:4" x14ac:dyDescent="0.3">
      <c r="A43" s="72"/>
      <c r="B43" s="56"/>
      <c r="C43" s="56"/>
      <c r="D43" s="56"/>
    </row>
    <row r="44" spans="1:4" x14ac:dyDescent="0.3">
      <c r="A44" s="72"/>
      <c r="B44" s="56"/>
      <c r="C44" s="56"/>
      <c r="D44" s="56"/>
    </row>
    <row r="45" spans="1:4" x14ac:dyDescent="0.3">
      <c r="A45" s="72"/>
      <c r="B45" s="56"/>
      <c r="C45" s="56"/>
      <c r="D45" s="56"/>
    </row>
    <row r="46" spans="1:4" x14ac:dyDescent="0.3">
      <c r="A46" s="72"/>
      <c r="B46" s="56"/>
      <c r="C46" s="56"/>
      <c r="D46" s="56"/>
    </row>
    <row r="47" spans="1:4" x14ac:dyDescent="0.3">
      <c r="A47" s="72"/>
      <c r="B47" s="56"/>
      <c r="C47" s="56"/>
      <c r="D47" s="56"/>
    </row>
    <row r="48" spans="1:4" x14ac:dyDescent="0.3">
      <c r="A48" s="72"/>
      <c r="B48" s="56"/>
      <c r="C48" s="56"/>
      <c r="D48" s="56"/>
    </row>
    <row r="49" spans="1:5" x14ac:dyDescent="0.3">
      <c r="A49" s="72"/>
      <c r="B49" s="56"/>
      <c r="C49" s="56"/>
      <c r="D49" s="56"/>
    </row>
    <row r="50" spans="1:5" x14ac:dyDescent="0.3">
      <c r="A50" s="72"/>
      <c r="B50" s="56"/>
      <c r="C50" s="56"/>
      <c r="D50" s="56"/>
    </row>
    <row r="51" spans="1:5" x14ac:dyDescent="0.3">
      <c r="A51" s="72"/>
      <c r="B51" s="56"/>
      <c r="C51" s="56"/>
      <c r="D51" s="56"/>
    </row>
    <row r="52" spans="1:5" x14ac:dyDescent="0.3">
      <c r="A52" s="72"/>
      <c r="B52" s="56"/>
      <c r="C52" s="56"/>
      <c r="D52" s="56"/>
    </row>
    <row r="53" spans="1:5" x14ac:dyDescent="0.3">
      <c r="A53" s="44" t="s">
        <v>55</v>
      </c>
      <c r="B53" s="64">
        <f>SUM(B41:B52)</f>
        <v>1093303</v>
      </c>
      <c r="C53" s="64">
        <f t="shared" ref="C53:D53" si="2">SUM(C41:C52)</f>
        <v>11049</v>
      </c>
      <c r="D53" s="64">
        <f t="shared" si="2"/>
        <v>1082254</v>
      </c>
    </row>
    <row r="54" spans="1:5" x14ac:dyDescent="0.3">
      <c r="A54" s="44" t="s">
        <v>58</v>
      </c>
      <c r="B54" s="307">
        <f>(B18-B53)/B18</f>
        <v>0.11009103370135345</v>
      </c>
      <c r="C54" s="308"/>
      <c r="D54" s="309"/>
    </row>
    <row r="56" spans="1:5" s="6" customFormat="1" ht="15.5" x14ac:dyDescent="0.35">
      <c r="A56" s="6" t="s">
        <v>61</v>
      </c>
    </row>
    <row r="58" spans="1:5" s="3" customFormat="1" x14ac:dyDescent="0.3">
      <c r="B58" s="3" t="s">
        <v>62</v>
      </c>
      <c r="C58" s="3" t="s">
        <v>63</v>
      </c>
      <c r="D58" s="3" t="s">
        <v>64</v>
      </c>
    </row>
    <row r="59" spans="1:5" ht="28" x14ac:dyDescent="0.3">
      <c r="A59" s="45" t="s">
        <v>65</v>
      </c>
      <c r="B59" s="65">
        <f>B18</f>
        <v>1228556</v>
      </c>
      <c r="C59" s="65">
        <f>B35</f>
        <v>1096746</v>
      </c>
      <c r="D59" s="65">
        <f>B53</f>
        <v>1093303</v>
      </c>
      <c r="E59" s="7"/>
    </row>
    <row r="60" spans="1:5" ht="20.5" customHeight="1" x14ac:dyDescent="0.3">
      <c r="A60" s="24" t="s">
        <v>66</v>
      </c>
      <c r="B60" s="310">
        <f>'1. Project Details'!C13</f>
        <v>0</v>
      </c>
      <c r="C60" s="311"/>
      <c r="D60" s="312"/>
    </row>
    <row r="61" spans="1:5" ht="21.65" customHeight="1" x14ac:dyDescent="0.3">
      <c r="A61" s="24" t="s">
        <v>67</v>
      </c>
      <c r="B61" s="66" t="e">
        <f>B59/B60</f>
        <v>#DIV/0!</v>
      </c>
      <c r="C61" s="66" t="e">
        <f>C59/B60</f>
        <v>#DIV/0!</v>
      </c>
      <c r="D61" s="66" t="e">
        <f>D59/B60</f>
        <v>#DIV/0!</v>
      </c>
    </row>
    <row r="62" spans="1:5" s="4" customFormat="1" ht="24.65" customHeight="1" x14ac:dyDescent="0.35">
      <c r="A62" s="24" t="s">
        <v>68</v>
      </c>
      <c r="B62" s="67" t="s">
        <v>69</v>
      </c>
      <c r="C62" s="68" t="e">
        <f>(C61-B61)/B61</f>
        <v>#DIV/0!</v>
      </c>
      <c r="D62" s="68" t="e">
        <f>(D61-B61)/B61</f>
        <v>#DIV/0!</v>
      </c>
    </row>
    <row r="63" spans="1:5" s="4" customFormat="1" ht="77.5" customHeight="1" x14ac:dyDescent="0.35">
      <c r="A63" s="24" t="s">
        <v>70</v>
      </c>
      <c r="B63" s="46" t="s">
        <v>71</v>
      </c>
      <c r="C63" s="60"/>
      <c r="D63" s="57"/>
    </row>
    <row r="66" spans="3:8" ht="14.5" x14ac:dyDescent="0.35">
      <c r="C66" s="15"/>
      <c r="D66"/>
      <c r="E66"/>
      <c r="F66" s="16"/>
      <c r="G66" s="16"/>
      <c r="H66" s="17"/>
    </row>
    <row r="67" spans="3:8" ht="14.5" x14ac:dyDescent="0.35">
      <c r="C67" s="15"/>
      <c r="D67"/>
      <c r="E67"/>
      <c r="F67" s="16"/>
      <c r="G67" s="16"/>
      <c r="H67" s="17"/>
    </row>
    <row r="68" spans="3:8" ht="14.5" x14ac:dyDescent="0.35">
      <c r="C68" s="18"/>
      <c r="D68"/>
      <c r="E68"/>
      <c r="F68" s="16"/>
      <c r="G68" s="16"/>
      <c r="H68" s="17"/>
    </row>
    <row r="69" spans="3:8" ht="14.5" x14ac:dyDescent="0.35">
      <c r="C69" s="15"/>
      <c r="D69"/>
      <c r="E69"/>
      <c r="F69" s="16"/>
      <c r="G69" s="16"/>
      <c r="H69" s="17"/>
    </row>
    <row r="70" spans="3:8" ht="14.5" x14ac:dyDescent="0.35">
      <c r="C70" s="15"/>
      <c r="D70"/>
      <c r="E70"/>
      <c r="F70" s="16"/>
      <c r="G70" s="16"/>
      <c r="H70" s="17"/>
    </row>
  </sheetData>
  <mergeCells count="3">
    <mergeCell ref="B36:D36"/>
    <mergeCell ref="B54:D54"/>
    <mergeCell ref="B60:D60"/>
  </mergeCells>
  <conditionalFormatting sqref="A6:A17">
    <cfRule type="duplicateValues" dxfId="8" priority="3"/>
  </conditionalFormatting>
  <conditionalFormatting sqref="A23:A34">
    <cfRule type="duplicateValues" dxfId="7" priority="2"/>
  </conditionalFormatting>
  <conditionalFormatting sqref="A41:A52">
    <cfRule type="duplicateValues" dxfId="6" priority="1"/>
  </conditionalFormatting>
  <pageMargins left="0.7" right="0.7" top="0.75" bottom="0.75" header="0.3" footer="0.3"/>
  <pageSetup paperSize="9" scale="78" fitToHeight="0" orientation="portrait" r:id="rId1"/>
  <rowBreaks count="1" manualBreakCount="1">
    <brk id="5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08156-18DF-4BAC-BF38-3B7FFA92CDB2}">
  <sheetPr codeName="Sheet11">
    <pageSetUpPr fitToPage="1"/>
  </sheetPr>
  <dimension ref="A1:Q24"/>
  <sheetViews>
    <sheetView zoomScale="80" zoomScaleNormal="80" workbookViewId="0">
      <selection activeCell="M19" sqref="M19"/>
    </sheetView>
  </sheetViews>
  <sheetFormatPr defaultColWidth="9.1796875" defaultRowHeight="14" x14ac:dyDescent="0.35"/>
  <cols>
    <col min="1" max="1" width="29.26953125" style="4" customWidth="1"/>
    <col min="2" max="6" width="20.7265625" style="4" customWidth="1"/>
    <col min="7" max="7" width="17.54296875" style="4" customWidth="1"/>
    <col min="8" max="16384" width="9.1796875" style="4"/>
  </cols>
  <sheetData>
    <row r="1" spans="1:17" ht="20.149999999999999" customHeight="1" x14ac:dyDescent="0.35">
      <c r="A1" s="165" t="s">
        <v>222</v>
      </c>
      <c r="G1" s="226"/>
      <c r="H1" s="226"/>
      <c r="I1" s="226"/>
      <c r="J1" s="226"/>
      <c r="K1" s="226"/>
      <c r="L1" s="226"/>
      <c r="M1" s="226"/>
      <c r="N1" s="226"/>
      <c r="O1" s="226"/>
      <c r="P1" s="226"/>
      <c r="Q1" s="226"/>
    </row>
    <row r="2" spans="1:17" ht="20.149999999999999" customHeight="1" x14ac:dyDescent="0.35">
      <c r="G2" s="226"/>
      <c r="H2" s="226"/>
      <c r="I2" s="226"/>
      <c r="J2" s="226"/>
      <c r="K2" s="226"/>
      <c r="L2" s="226"/>
      <c r="M2" s="226"/>
      <c r="N2" s="226"/>
      <c r="O2" s="226"/>
      <c r="P2" s="226"/>
      <c r="Q2" s="226"/>
    </row>
    <row r="3" spans="1:17" ht="20.149999999999999" customHeight="1" x14ac:dyDescent="0.35">
      <c r="A3" s="8" t="s">
        <v>218</v>
      </c>
      <c r="G3" s="226"/>
      <c r="H3" s="226"/>
      <c r="I3" s="226"/>
      <c r="J3" s="226"/>
      <c r="K3" s="226"/>
      <c r="L3" s="226"/>
      <c r="M3" s="226"/>
      <c r="N3" s="226"/>
      <c r="O3" s="226"/>
      <c r="P3" s="226"/>
      <c r="Q3" s="226"/>
    </row>
    <row r="4" spans="1:17" ht="20.149999999999999" customHeight="1" x14ac:dyDescent="0.35">
      <c r="A4" s="8"/>
    </row>
    <row r="5" spans="1:17" ht="25" customHeight="1" x14ac:dyDescent="0.35">
      <c r="A5" s="8"/>
      <c r="B5" s="314" t="s">
        <v>223</v>
      </c>
      <c r="C5" s="315"/>
      <c r="D5" s="315"/>
      <c r="E5" s="316"/>
      <c r="G5" s="177"/>
    </row>
    <row r="6" spans="1:17" s="166" customFormat="1" ht="25.5" customHeight="1" x14ac:dyDescent="0.35">
      <c r="A6" s="168" t="s">
        <v>72</v>
      </c>
      <c r="B6" s="168" t="s">
        <v>224</v>
      </c>
      <c r="C6" s="169" t="s">
        <v>74</v>
      </c>
      <c r="D6" s="169" t="s">
        <v>75</v>
      </c>
      <c r="E6" s="169" t="s">
        <v>76</v>
      </c>
    </row>
    <row r="7" spans="1:17" ht="46.5" x14ac:dyDescent="0.35">
      <c r="A7" s="150" t="s">
        <v>211</v>
      </c>
      <c r="B7" s="170" t="s">
        <v>77</v>
      </c>
      <c r="C7" s="151">
        <v>0.8</v>
      </c>
      <c r="D7" s="151">
        <v>0.74</v>
      </c>
      <c r="E7" s="151">
        <v>0.68</v>
      </c>
    </row>
    <row r="8" spans="1:17" ht="46.5" x14ac:dyDescent="0.35">
      <c r="A8" s="141" t="s">
        <v>212</v>
      </c>
      <c r="B8" s="170" t="s">
        <v>77</v>
      </c>
      <c r="C8" s="151">
        <v>0.8</v>
      </c>
      <c r="D8" s="151">
        <v>0.75</v>
      </c>
      <c r="E8" s="151">
        <v>0.7</v>
      </c>
    </row>
    <row r="9" spans="1:17" ht="45" customHeight="1" x14ac:dyDescent="0.35">
      <c r="A9" s="142" t="s">
        <v>213</v>
      </c>
      <c r="B9" s="170" t="s">
        <v>77</v>
      </c>
      <c r="C9" s="151">
        <v>0.8</v>
      </c>
      <c r="D9" s="151">
        <v>0.75</v>
      </c>
      <c r="E9" s="151">
        <v>0.7</v>
      </c>
    </row>
    <row r="10" spans="1:17" ht="46.5" x14ac:dyDescent="0.35">
      <c r="A10" s="142" t="s">
        <v>214</v>
      </c>
      <c r="B10" s="170" t="s">
        <v>77</v>
      </c>
      <c r="C10" s="151">
        <v>0.8</v>
      </c>
      <c r="D10" s="151">
        <v>0.78</v>
      </c>
      <c r="E10" s="151">
        <v>0.75</v>
      </c>
    </row>
    <row r="11" spans="1:17" ht="46.5" x14ac:dyDescent="0.35">
      <c r="A11" s="142" t="s">
        <v>215</v>
      </c>
      <c r="B11" s="170" t="s">
        <v>77</v>
      </c>
      <c r="C11" s="151">
        <v>0.8</v>
      </c>
      <c r="D11" s="151">
        <v>0.75</v>
      </c>
      <c r="E11" s="151">
        <v>0.7</v>
      </c>
    </row>
    <row r="12" spans="1:17" ht="46.5" x14ac:dyDescent="0.35">
      <c r="A12" s="142" t="s">
        <v>216</v>
      </c>
      <c r="B12" s="170" t="s">
        <v>77</v>
      </c>
      <c r="C12" s="151">
        <v>0.8</v>
      </c>
      <c r="D12" s="151">
        <v>0.75</v>
      </c>
      <c r="E12" s="151">
        <v>0.7</v>
      </c>
    </row>
    <row r="13" spans="1:17" ht="20.149999999999999" customHeight="1" x14ac:dyDescent="0.35"/>
    <row r="14" spans="1:17" ht="20.149999999999999" customHeight="1" x14ac:dyDescent="0.35"/>
    <row r="15" spans="1:17" ht="20.149999999999999" customHeight="1" x14ac:dyDescent="0.35">
      <c r="A15" s="167" t="s">
        <v>220</v>
      </c>
      <c r="B15" s="167"/>
      <c r="C15" s="167"/>
      <c r="D15" s="167"/>
      <c r="E15" s="162"/>
    </row>
    <row r="16" spans="1:17" ht="20.149999999999999" customHeight="1" x14ac:dyDescent="0.35">
      <c r="A16" s="167"/>
      <c r="B16" s="167"/>
      <c r="C16" s="167"/>
      <c r="D16" s="167"/>
      <c r="E16" s="162"/>
    </row>
    <row r="17" spans="1:6" ht="25" customHeight="1" x14ac:dyDescent="0.35">
      <c r="A17" s="167"/>
      <c r="B17" s="314" t="s">
        <v>219</v>
      </c>
      <c r="C17" s="315"/>
      <c r="D17" s="315"/>
      <c r="E17" s="316"/>
    </row>
    <row r="18" spans="1:6" ht="25" customHeight="1" x14ac:dyDescent="0.35">
      <c r="A18" s="168" t="s">
        <v>73</v>
      </c>
      <c r="B18" s="168" t="s">
        <v>224</v>
      </c>
      <c r="C18" s="169" t="s">
        <v>74</v>
      </c>
      <c r="D18" s="169" t="s">
        <v>75</v>
      </c>
      <c r="E18" s="169" t="s">
        <v>76</v>
      </c>
    </row>
    <row r="19" spans="1:6" ht="25" customHeight="1" x14ac:dyDescent="0.35">
      <c r="A19" s="130" t="s">
        <v>217</v>
      </c>
      <c r="B19" s="178">
        <v>0.25</v>
      </c>
      <c r="C19" s="131">
        <v>0.2</v>
      </c>
      <c r="D19" s="131">
        <v>0.18</v>
      </c>
      <c r="E19" s="131">
        <v>0.16</v>
      </c>
    </row>
    <row r="20" spans="1:6" ht="20.149999999999999" customHeight="1" x14ac:dyDescent="0.35"/>
    <row r="21" spans="1:6" ht="20.149999999999999" customHeight="1" x14ac:dyDescent="0.35"/>
    <row r="22" spans="1:6" ht="189.75" customHeight="1" x14ac:dyDescent="0.35">
      <c r="A22" s="313" t="s">
        <v>235</v>
      </c>
      <c r="B22" s="313"/>
      <c r="C22" s="313"/>
      <c r="D22" s="313"/>
      <c r="E22" s="313"/>
      <c r="F22" s="313"/>
    </row>
    <row r="23" spans="1:6" x14ac:dyDescent="0.35">
      <c r="A23" s="164"/>
    </row>
    <row r="24" spans="1:6" ht="119.25" customHeight="1" x14ac:dyDescent="0.35">
      <c r="A24" s="313"/>
      <c r="B24" s="313"/>
      <c r="C24" s="313"/>
      <c r="D24" s="313"/>
      <c r="E24" s="313"/>
      <c r="F24" s="313"/>
    </row>
  </sheetData>
  <mergeCells count="4">
    <mergeCell ref="A24:F24"/>
    <mergeCell ref="A22:F22"/>
    <mergeCell ref="B5:E5"/>
    <mergeCell ref="B17:E17"/>
  </mergeCells>
  <printOptions gridLines="1"/>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EC60-909E-4826-8357-60ED0FE53076}">
  <sheetPr codeName="Sheet3">
    <pageSetUpPr fitToPage="1"/>
  </sheetPr>
  <dimension ref="A1:E43"/>
  <sheetViews>
    <sheetView showGridLines="0" topLeftCell="A23" zoomScale="80" zoomScaleNormal="80" workbookViewId="0">
      <selection activeCell="I44" sqref="I44"/>
    </sheetView>
  </sheetViews>
  <sheetFormatPr defaultColWidth="9.1796875" defaultRowHeight="14" x14ac:dyDescent="0.3"/>
  <cols>
    <col min="1" max="1" width="50.453125" style="5" customWidth="1"/>
    <col min="2" max="2" width="22.1796875" style="5" customWidth="1"/>
    <col min="3" max="4" width="19.26953125" style="5" customWidth="1"/>
    <col min="5" max="5" width="19.54296875" style="5" customWidth="1"/>
    <col min="6" max="16384" width="9.1796875" style="5"/>
  </cols>
  <sheetData>
    <row r="1" spans="1:5" s="77" customFormat="1" ht="129" customHeight="1" x14ac:dyDescent="0.4">
      <c r="A1" s="323" t="s">
        <v>191</v>
      </c>
      <c r="B1" s="324"/>
      <c r="C1" s="320" t="s">
        <v>78</v>
      </c>
      <c r="D1" s="321"/>
      <c r="E1" s="322"/>
    </row>
    <row r="2" spans="1:5" ht="18.75" customHeight="1" x14ac:dyDescent="0.3"/>
    <row r="3" spans="1:5" ht="18" customHeight="1" x14ac:dyDescent="0.3">
      <c r="A3" s="318" t="s">
        <v>79</v>
      </c>
      <c r="B3" s="325" t="s">
        <v>80</v>
      </c>
      <c r="C3" s="326"/>
      <c r="D3" s="327"/>
      <c r="E3" s="319" t="s">
        <v>81</v>
      </c>
    </row>
    <row r="4" spans="1:5" ht="30.75" customHeight="1" x14ac:dyDescent="0.3">
      <c r="A4" s="318"/>
      <c r="B4" s="24" t="s">
        <v>82</v>
      </c>
      <c r="C4" s="24" t="s">
        <v>83</v>
      </c>
      <c r="D4" s="154" t="s">
        <v>238</v>
      </c>
      <c r="E4" s="319"/>
    </row>
    <row r="5" spans="1:5" ht="21.75" customHeight="1" x14ac:dyDescent="0.3">
      <c r="A5" s="88" t="s">
        <v>84</v>
      </c>
      <c r="B5" s="89"/>
      <c r="C5" s="90"/>
      <c r="D5" s="229"/>
      <c r="E5" s="91" t="s">
        <v>85</v>
      </c>
    </row>
    <row r="6" spans="1:5" ht="24" customHeight="1" x14ac:dyDescent="0.3">
      <c r="A6" s="88" t="s">
        <v>86</v>
      </c>
      <c r="B6" s="92"/>
      <c r="C6" s="90"/>
      <c r="D6" s="229"/>
      <c r="E6" s="91" t="s">
        <v>87</v>
      </c>
    </row>
    <row r="7" spans="1:5" ht="36" customHeight="1" x14ac:dyDescent="0.3">
      <c r="A7" s="88" t="s">
        <v>207</v>
      </c>
      <c r="B7" s="89"/>
      <c r="C7" s="90"/>
      <c r="D7" s="229"/>
      <c r="E7" s="91" t="s">
        <v>88</v>
      </c>
    </row>
    <row r="8" spans="1:5" ht="22.5" customHeight="1" x14ac:dyDescent="0.3">
      <c r="A8" s="88" t="s">
        <v>89</v>
      </c>
      <c r="B8" s="89"/>
      <c r="C8" s="90"/>
      <c r="D8" s="229"/>
      <c r="E8" s="93" t="s">
        <v>90</v>
      </c>
    </row>
    <row r="9" spans="1:5" ht="23.25" customHeight="1" x14ac:dyDescent="0.3">
      <c r="A9" s="88" t="s">
        <v>91</v>
      </c>
      <c r="B9" s="89"/>
      <c r="C9" s="90"/>
      <c r="D9" s="229"/>
      <c r="E9" s="93" t="s">
        <v>90</v>
      </c>
    </row>
    <row r="10" spans="1:5" ht="22.5" customHeight="1" x14ac:dyDescent="0.3">
      <c r="A10" s="88" t="s">
        <v>92</v>
      </c>
      <c r="B10" s="89"/>
      <c r="C10" s="90"/>
      <c r="D10" s="229"/>
      <c r="E10" s="93" t="s">
        <v>90</v>
      </c>
    </row>
    <row r="11" spans="1:5" ht="24" customHeight="1" x14ac:dyDescent="0.3">
      <c r="A11" s="88" t="s">
        <v>93</v>
      </c>
      <c r="B11" s="94"/>
      <c r="C11" s="95"/>
      <c r="D11" s="230"/>
      <c r="E11" s="91" t="s">
        <v>94</v>
      </c>
    </row>
    <row r="12" spans="1:5" ht="25.5" customHeight="1" x14ac:dyDescent="0.3">
      <c r="A12" s="88" t="s">
        <v>95</v>
      </c>
      <c r="B12" s="92"/>
      <c r="C12" s="96"/>
      <c r="D12" s="231"/>
      <c r="E12" s="91" t="s">
        <v>96</v>
      </c>
    </row>
    <row r="13" spans="1:5" ht="26.25" customHeight="1" x14ac:dyDescent="0.3">
      <c r="A13" s="88" t="s">
        <v>97</v>
      </c>
      <c r="B13" s="89"/>
      <c r="C13" s="90"/>
      <c r="D13" s="229"/>
      <c r="E13" s="91" t="s">
        <v>98</v>
      </c>
    </row>
    <row r="14" spans="1:5" ht="25.5" customHeight="1" x14ac:dyDescent="0.3">
      <c r="A14" s="88" t="s">
        <v>99</v>
      </c>
      <c r="B14" s="89"/>
      <c r="C14" s="90"/>
      <c r="D14" s="229"/>
      <c r="E14" s="93" t="s">
        <v>90</v>
      </c>
    </row>
    <row r="15" spans="1:5" ht="23.25" customHeight="1" x14ac:dyDescent="0.3">
      <c r="A15" s="88" t="s">
        <v>100</v>
      </c>
      <c r="B15" s="89"/>
      <c r="C15" s="90"/>
      <c r="D15" s="229"/>
      <c r="E15" s="93" t="s">
        <v>90</v>
      </c>
    </row>
    <row r="16" spans="1:5" ht="23.25" customHeight="1" x14ac:dyDescent="0.3">
      <c r="A16" s="88" t="s">
        <v>101</v>
      </c>
      <c r="B16" s="89"/>
      <c r="C16" s="90"/>
      <c r="D16" s="229"/>
      <c r="E16" s="93" t="s">
        <v>90</v>
      </c>
    </row>
    <row r="17" spans="1:5" ht="23.25" customHeight="1" x14ac:dyDescent="0.3">
      <c r="A17" s="88" t="s">
        <v>102</v>
      </c>
      <c r="B17" s="97"/>
      <c r="C17" s="98"/>
      <c r="D17" s="232"/>
      <c r="E17" s="91" t="s">
        <v>94</v>
      </c>
    </row>
    <row r="18" spans="1:5" ht="24" customHeight="1" x14ac:dyDescent="0.3">
      <c r="A18" s="88" t="s">
        <v>103</v>
      </c>
      <c r="B18" s="89"/>
      <c r="C18" s="90"/>
      <c r="D18" s="229"/>
      <c r="E18" s="91" t="s">
        <v>96</v>
      </c>
    </row>
    <row r="19" spans="1:5" ht="23.25" customHeight="1" x14ac:dyDescent="0.3">
      <c r="A19" s="88" t="s">
        <v>104</v>
      </c>
      <c r="B19" s="99"/>
      <c r="C19" s="90"/>
      <c r="D19" s="229"/>
      <c r="E19" s="91" t="s">
        <v>105</v>
      </c>
    </row>
    <row r="20" spans="1:5" ht="25.5" customHeight="1" x14ac:dyDescent="0.3">
      <c r="A20" s="88" t="s">
        <v>106</v>
      </c>
      <c r="B20" s="89"/>
      <c r="C20" s="90"/>
      <c r="D20" s="229"/>
      <c r="E20" s="91" t="s">
        <v>105</v>
      </c>
    </row>
    <row r="21" spans="1:5" ht="24" customHeight="1" x14ac:dyDescent="0.3">
      <c r="A21" s="88" t="s">
        <v>107</v>
      </c>
      <c r="B21" s="89"/>
      <c r="C21" s="90"/>
      <c r="D21" s="229"/>
      <c r="E21" s="91" t="s">
        <v>105</v>
      </c>
    </row>
    <row r="22" spans="1:5" ht="24" customHeight="1" x14ac:dyDescent="0.3">
      <c r="A22" s="88" t="s">
        <v>108</v>
      </c>
      <c r="B22" s="89"/>
      <c r="C22" s="90"/>
      <c r="D22" s="229"/>
      <c r="E22" s="91" t="s">
        <v>105</v>
      </c>
    </row>
    <row r="23" spans="1:5" ht="22.5" customHeight="1" x14ac:dyDescent="0.3">
      <c r="A23" s="88" t="s">
        <v>109</v>
      </c>
      <c r="B23" s="99"/>
      <c r="C23" s="90"/>
      <c r="D23" s="229"/>
      <c r="E23" s="91" t="s">
        <v>105</v>
      </c>
    </row>
    <row r="24" spans="1:5" ht="22.5" customHeight="1" x14ac:dyDescent="0.3">
      <c r="A24" s="88" t="s">
        <v>206</v>
      </c>
      <c r="B24" s="99"/>
      <c r="C24" s="90"/>
      <c r="D24" s="229"/>
      <c r="E24" s="91" t="s">
        <v>88</v>
      </c>
    </row>
    <row r="25" spans="1:5" ht="22.5" customHeight="1" x14ac:dyDescent="0.3">
      <c r="A25" s="79" t="s">
        <v>193</v>
      </c>
      <c r="B25" s="147"/>
      <c r="C25" s="148"/>
      <c r="D25" s="233"/>
      <c r="E25" s="149" t="s">
        <v>105</v>
      </c>
    </row>
    <row r="26" spans="1:5" ht="22.5" customHeight="1" x14ac:dyDescent="0.3">
      <c r="A26" s="79" t="s">
        <v>194</v>
      </c>
      <c r="B26" s="147"/>
      <c r="C26" s="148"/>
      <c r="D26" s="233"/>
      <c r="E26" s="149" t="s">
        <v>105</v>
      </c>
    </row>
    <row r="27" spans="1:5" ht="20.149999999999999" customHeight="1" x14ac:dyDescent="0.3">
      <c r="A27" s="76"/>
      <c r="B27" s="75"/>
      <c r="C27" s="74"/>
      <c r="D27" s="74"/>
      <c r="E27" s="74"/>
    </row>
    <row r="28" spans="1:5" ht="20.149999999999999" customHeight="1" x14ac:dyDescent="0.3">
      <c r="A28" s="317" t="s">
        <v>110</v>
      </c>
      <c r="B28" s="317"/>
      <c r="C28" s="317"/>
      <c r="D28" s="317"/>
      <c r="E28" s="317"/>
    </row>
    <row r="29" spans="1:5" ht="20.149999999999999" customHeight="1" x14ac:dyDescent="0.3">
      <c r="A29" s="317" t="s">
        <v>111</v>
      </c>
      <c r="B29" s="317"/>
      <c r="C29" s="317"/>
      <c r="D29" s="317"/>
      <c r="E29" s="317"/>
    </row>
    <row r="30" spans="1:5" ht="35.15" customHeight="1" x14ac:dyDescent="0.3">
      <c r="A30" s="317" t="s">
        <v>240</v>
      </c>
      <c r="B30" s="317"/>
      <c r="C30" s="317"/>
      <c r="D30" s="317"/>
      <c r="E30" s="317"/>
    </row>
    <row r="31" spans="1:5" ht="45.75" customHeight="1" x14ac:dyDescent="0.3">
      <c r="A31" s="317" t="s">
        <v>239</v>
      </c>
      <c r="B31" s="317"/>
      <c r="C31" s="153"/>
      <c r="D31" s="153"/>
      <c r="E31" s="153"/>
    </row>
    <row r="32" spans="1:5" ht="25" customHeight="1" x14ac:dyDescent="0.3">
      <c r="A32" s="26"/>
      <c r="B32" s="26"/>
      <c r="C32" s="26"/>
      <c r="D32" s="155"/>
      <c r="E32" s="26"/>
    </row>
    <row r="33" spans="1:4" ht="25" customHeight="1" x14ac:dyDescent="0.3">
      <c r="A33" s="73" t="s">
        <v>112</v>
      </c>
    </row>
    <row r="34" spans="1:4" ht="30" customHeight="1" x14ac:dyDescent="0.3">
      <c r="A34" s="88"/>
      <c r="B34" s="24" t="s">
        <v>113</v>
      </c>
      <c r="C34" s="24" t="s">
        <v>81</v>
      </c>
      <c r="D34" s="24" t="s">
        <v>114</v>
      </c>
    </row>
    <row r="35" spans="1:4" ht="24" customHeight="1" x14ac:dyDescent="0.3">
      <c r="A35" s="88" t="s">
        <v>115</v>
      </c>
      <c r="B35" s="100"/>
      <c r="C35" s="91" t="s">
        <v>116</v>
      </c>
      <c r="D35" s="91" t="s">
        <v>117</v>
      </c>
    </row>
    <row r="36" spans="1:4" ht="26.25" customHeight="1" x14ac:dyDescent="0.3">
      <c r="A36" s="88" t="s">
        <v>118</v>
      </c>
      <c r="B36" s="100"/>
      <c r="C36" s="91" t="s">
        <v>119</v>
      </c>
      <c r="D36" s="91" t="s">
        <v>120</v>
      </c>
    </row>
    <row r="37" spans="1:4" ht="25.5" customHeight="1" x14ac:dyDescent="0.3">
      <c r="A37" s="88" t="s">
        <v>121</v>
      </c>
      <c r="B37" s="100"/>
      <c r="C37" s="91" t="s">
        <v>119</v>
      </c>
      <c r="D37" s="91" t="s">
        <v>122</v>
      </c>
    </row>
    <row r="38" spans="1:4" ht="23.25" customHeight="1" x14ac:dyDescent="0.3">
      <c r="A38" s="88" t="s">
        <v>123</v>
      </c>
      <c r="B38" s="101"/>
      <c r="C38" s="91" t="s">
        <v>105</v>
      </c>
      <c r="D38" s="91" t="s">
        <v>124</v>
      </c>
    </row>
    <row r="39" spans="1:4" ht="23.25" customHeight="1" x14ac:dyDescent="0.3">
      <c r="A39" s="88" t="s">
        <v>125</v>
      </c>
      <c r="B39" s="100"/>
      <c r="C39" s="91" t="s">
        <v>71</v>
      </c>
      <c r="D39" s="91" t="s">
        <v>126</v>
      </c>
    </row>
    <row r="40" spans="1:4" ht="24" customHeight="1" x14ac:dyDescent="0.3">
      <c r="A40" s="88" t="s">
        <v>127</v>
      </c>
      <c r="B40" s="101"/>
      <c r="C40" s="91" t="s">
        <v>71</v>
      </c>
      <c r="D40" s="91" t="s">
        <v>128</v>
      </c>
    </row>
    <row r="41" spans="1:4" ht="21.75" customHeight="1" x14ac:dyDescent="0.3">
      <c r="A41" s="88" t="s">
        <v>129</v>
      </c>
      <c r="B41" s="101"/>
      <c r="C41" s="91" t="s">
        <v>71</v>
      </c>
      <c r="D41" s="91" t="s">
        <v>130</v>
      </c>
    </row>
    <row r="42" spans="1:4" ht="24" customHeight="1" x14ac:dyDescent="0.3">
      <c r="A42" s="88" t="s">
        <v>131</v>
      </c>
      <c r="B42" s="100"/>
      <c r="C42" s="91" t="s">
        <v>71</v>
      </c>
      <c r="D42" s="91" t="s">
        <v>132</v>
      </c>
    </row>
    <row r="43" spans="1:4" ht="24" customHeight="1" x14ac:dyDescent="0.3">
      <c r="A43" s="88" t="s">
        <v>133</v>
      </c>
      <c r="B43" s="102"/>
      <c r="C43" s="91" t="s">
        <v>134</v>
      </c>
      <c r="D43" s="91" t="s">
        <v>135</v>
      </c>
    </row>
  </sheetData>
  <mergeCells count="9">
    <mergeCell ref="A31:B31"/>
    <mergeCell ref="A30:E30"/>
    <mergeCell ref="A3:A4"/>
    <mergeCell ref="E3:E4"/>
    <mergeCell ref="C1:E1"/>
    <mergeCell ref="A29:E29"/>
    <mergeCell ref="A28:E28"/>
    <mergeCell ref="A1:B1"/>
    <mergeCell ref="B3:D3"/>
  </mergeCells>
  <printOptions gridLines="1"/>
  <pageMargins left="0.7" right="0.7" top="0.75" bottom="0.75" header="0.3" footer="0.3"/>
  <pageSetup paperSize="9" scale="73" orientation="portrait" r:id="rId1"/>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4B9E-2559-4106-88FF-4EB464D36C25}">
  <sheetPr codeName="Sheet12"/>
  <dimension ref="A1:N240"/>
  <sheetViews>
    <sheetView topLeftCell="E1" zoomScale="80" zoomScaleNormal="80" zoomScalePageLayoutView="56" workbookViewId="0">
      <selection activeCell="R5" sqref="R5"/>
    </sheetView>
  </sheetViews>
  <sheetFormatPr defaultColWidth="9.1796875" defaultRowHeight="14" x14ac:dyDescent="0.35"/>
  <cols>
    <col min="1" max="3" width="17.26953125" style="4" customWidth="1"/>
    <col min="4" max="4" width="17.1796875" style="4" customWidth="1"/>
    <col min="5" max="5" width="2.7265625" style="4" customWidth="1"/>
    <col min="6" max="9" width="17.26953125" style="4" customWidth="1"/>
    <col min="10" max="10" width="6.1796875" style="4" customWidth="1"/>
    <col min="11" max="14" width="17.26953125" style="4" customWidth="1"/>
    <col min="15" max="16384" width="9.1796875" style="4"/>
  </cols>
  <sheetData>
    <row r="1" spans="1:14" ht="20" x14ac:dyDescent="0.35">
      <c r="A1" s="356" t="s">
        <v>265</v>
      </c>
      <c r="F1" s="357" t="s">
        <v>280</v>
      </c>
    </row>
    <row r="2" spans="1:14" ht="20" customHeight="1" x14ac:dyDescent="0.35">
      <c r="A2" s="358"/>
    </row>
    <row r="3" spans="1:14" s="164" customFormat="1" ht="20" customHeight="1" x14ac:dyDescent="0.35">
      <c r="A3" s="359" t="s">
        <v>266</v>
      </c>
      <c r="B3" s="360" t="s">
        <v>267</v>
      </c>
      <c r="F3" s="164" t="s">
        <v>292</v>
      </c>
      <c r="H3" s="361"/>
      <c r="I3" s="362"/>
      <c r="K3" s="164" t="s">
        <v>293</v>
      </c>
      <c r="M3" s="123"/>
    </row>
    <row r="4" spans="1:14" ht="20" customHeight="1" x14ac:dyDescent="0.35"/>
    <row r="5" spans="1:14" ht="20" customHeight="1" x14ac:dyDescent="0.35">
      <c r="F5" s="379" t="s">
        <v>291</v>
      </c>
    </row>
    <row r="6" spans="1:14" x14ac:dyDescent="0.35">
      <c r="A6" s="363" t="s">
        <v>268</v>
      </c>
      <c r="B6" s="363"/>
      <c r="C6" s="363"/>
      <c r="D6" s="363"/>
      <c r="E6" s="364"/>
      <c r="F6" s="363" t="s">
        <v>269</v>
      </c>
      <c r="G6" s="363"/>
      <c r="H6" s="363"/>
      <c r="I6" s="363"/>
      <c r="J6" s="364"/>
      <c r="K6" s="363" t="s">
        <v>270</v>
      </c>
      <c r="L6" s="363"/>
      <c r="M6" s="363"/>
      <c r="N6" s="363"/>
    </row>
    <row r="7" spans="1:14" x14ac:dyDescent="0.35">
      <c r="A7" s="365" t="s">
        <v>271</v>
      </c>
      <c r="B7" s="365" t="s">
        <v>272</v>
      </c>
      <c r="C7" s="365" t="s">
        <v>273</v>
      </c>
      <c r="D7" s="365" t="s">
        <v>274</v>
      </c>
      <c r="E7" s="364"/>
      <c r="F7" s="365" t="s">
        <v>271</v>
      </c>
      <c r="G7" s="365" t="s">
        <v>272</v>
      </c>
      <c r="H7" s="365" t="s">
        <v>273</v>
      </c>
      <c r="I7" s="365" t="s">
        <v>274</v>
      </c>
      <c r="J7" s="364"/>
      <c r="K7" s="365" t="s">
        <v>271</v>
      </c>
      <c r="L7" s="365" t="s">
        <v>272</v>
      </c>
      <c r="M7" s="365" t="s">
        <v>273</v>
      </c>
      <c r="N7" s="365" t="s">
        <v>274</v>
      </c>
    </row>
    <row r="8" spans="1:14" x14ac:dyDescent="0.35">
      <c r="A8" s="366">
        <v>0.62542824074074077</v>
      </c>
      <c r="B8" s="367">
        <v>7.2737999999999996</v>
      </c>
      <c r="C8" s="367">
        <v>7.2320000000000002</v>
      </c>
      <c r="D8" s="368">
        <f>ABS(B8-C8)</f>
        <v>4.1799999999999393E-2</v>
      </c>
      <c r="E8" s="364"/>
      <c r="F8" s="366">
        <v>0.48873842592592592</v>
      </c>
      <c r="G8" s="367">
        <v>7.3609999999999998</v>
      </c>
      <c r="H8" s="367">
        <v>7.42</v>
      </c>
      <c r="I8" s="369">
        <f>ABS(G8-H8)</f>
        <v>5.9000000000000163E-2</v>
      </c>
      <c r="J8" s="364"/>
      <c r="K8" s="366">
        <v>0.47531250000000003</v>
      </c>
      <c r="L8" s="367">
        <v>7.3974000000000002</v>
      </c>
      <c r="M8" s="367">
        <v>7.3929999999999998</v>
      </c>
      <c r="N8" s="369">
        <f>ABS(L8-M8)</f>
        <v>4.4000000000004036E-3</v>
      </c>
    </row>
    <row r="9" spans="1:14" x14ac:dyDescent="0.35">
      <c r="A9" s="366">
        <v>0.62554398148148149</v>
      </c>
      <c r="B9" s="367">
        <v>7.2569999999999997</v>
      </c>
      <c r="C9" s="367">
        <v>7.202</v>
      </c>
      <c r="D9" s="368">
        <f t="shared" ref="D9:D67" si="0">ABS(B9-C9)</f>
        <v>5.4999999999999716E-2</v>
      </c>
      <c r="E9" s="364"/>
      <c r="F9" s="366">
        <v>0.48885416666666665</v>
      </c>
      <c r="G9" s="367">
        <v>7.3811</v>
      </c>
      <c r="H9" s="367">
        <v>7.407</v>
      </c>
      <c r="I9" s="369">
        <f t="shared" ref="I9:I67" si="1">ABS(G9-H9)</f>
        <v>2.5900000000000034E-2</v>
      </c>
      <c r="J9" s="364"/>
      <c r="K9" s="366">
        <v>0.47542824074074075</v>
      </c>
      <c r="L9" s="367">
        <v>7.3864000000000001</v>
      </c>
      <c r="M9" s="367">
        <v>7.38</v>
      </c>
      <c r="N9" s="369">
        <f t="shared" ref="N9:N67" si="2">ABS(L9-M9)</f>
        <v>6.4000000000001833E-3</v>
      </c>
    </row>
    <row r="10" spans="1:14" x14ac:dyDescent="0.35">
      <c r="A10" s="366">
        <v>0.62565972222222221</v>
      </c>
      <c r="B10" s="367">
        <v>7.2149000000000001</v>
      </c>
      <c r="C10" s="367">
        <v>7.181</v>
      </c>
      <c r="D10" s="368">
        <f t="shared" si="0"/>
        <v>3.3900000000000041E-2</v>
      </c>
      <c r="E10" s="364"/>
      <c r="F10" s="366">
        <v>0.48896990740740742</v>
      </c>
      <c r="G10" s="367">
        <v>7.3832000000000004</v>
      </c>
      <c r="H10" s="367">
        <v>7.3879999999999999</v>
      </c>
      <c r="I10" s="369">
        <f t="shared" si="1"/>
        <v>4.7999999999994714E-3</v>
      </c>
      <c r="J10" s="364"/>
      <c r="K10" s="366">
        <v>0.47554398148148147</v>
      </c>
      <c r="L10" s="367">
        <v>7.3811</v>
      </c>
      <c r="M10" s="367">
        <v>7.3810000000000002</v>
      </c>
      <c r="N10" s="369">
        <f t="shared" si="2"/>
        <v>9.9999999999766942E-5</v>
      </c>
    </row>
    <row r="11" spans="1:14" x14ac:dyDescent="0.35">
      <c r="A11" s="366">
        <v>0.62577546296296294</v>
      </c>
      <c r="B11" s="367">
        <v>7.1867000000000001</v>
      </c>
      <c r="C11" s="367">
        <v>7.1139999999999999</v>
      </c>
      <c r="D11" s="368">
        <f t="shared" si="0"/>
        <v>7.2700000000000209E-2</v>
      </c>
      <c r="E11" s="364"/>
      <c r="F11" s="366">
        <v>0.48908564814814814</v>
      </c>
      <c r="G11" s="367">
        <v>7.3849999999999998</v>
      </c>
      <c r="H11" s="367">
        <v>7.3869999999999996</v>
      </c>
      <c r="I11" s="369">
        <f t="shared" si="1"/>
        <v>1.9999999999997797E-3</v>
      </c>
      <c r="J11" s="364"/>
      <c r="K11" s="366">
        <v>0.47565972222222225</v>
      </c>
      <c r="L11" s="367">
        <v>7.3780000000000001</v>
      </c>
      <c r="M11" s="367">
        <v>7.3570000000000002</v>
      </c>
      <c r="N11" s="369">
        <f t="shared" si="2"/>
        <v>2.0999999999999908E-2</v>
      </c>
    </row>
    <row r="12" spans="1:14" x14ac:dyDescent="0.35">
      <c r="A12" s="366">
        <v>0.62589120370370377</v>
      </c>
      <c r="B12" s="367">
        <v>7.1318999999999999</v>
      </c>
      <c r="C12" s="367">
        <v>7.2110000000000003</v>
      </c>
      <c r="D12" s="368">
        <f t="shared" si="0"/>
        <v>7.9100000000000392E-2</v>
      </c>
      <c r="E12" s="364"/>
      <c r="F12" s="366">
        <v>0.48920138888888887</v>
      </c>
      <c r="G12" s="367">
        <v>7.3478000000000003</v>
      </c>
      <c r="H12" s="367">
        <v>7.36</v>
      </c>
      <c r="I12" s="369">
        <f t="shared" si="1"/>
        <v>1.2199999999999989E-2</v>
      </c>
      <c r="J12" s="364"/>
      <c r="K12" s="366">
        <v>0.47577546296296297</v>
      </c>
      <c r="L12" s="367">
        <v>7.3558000000000003</v>
      </c>
      <c r="M12" s="367">
        <v>7.3440000000000003</v>
      </c>
      <c r="N12" s="369">
        <f t="shared" si="2"/>
        <v>1.1800000000000033E-2</v>
      </c>
    </row>
    <row r="13" spans="1:14" x14ac:dyDescent="0.35">
      <c r="A13" s="366">
        <v>0.62600694444444438</v>
      </c>
      <c r="B13" s="367">
        <v>7.2541000000000002</v>
      </c>
      <c r="C13" s="367">
        <v>7.2320000000000002</v>
      </c>
      <c r="D13" s="368">
        <f t="shared" si="0"/>
        <v>2.2100000000000009E-2</v>
      </c>
      <c r="E13" s="364"/>
      <c r="F13" s="366">
        <v>0.48931712962962964</v>
      </c>
      <c r="G13" s="367">
        <v>7.2988</v>
      </c>
      <c r="H13" s="367">
        <v>7.319</v>
      </c>
      <c r="I13" s="369">
        <f t="shared" si="1"/>
        <v>2.0199999999999996E-2</v>
      </c>
      <c r="J13" s="364"/>
      <c r="K13" s="366">
        <v>0.47589120370370369</v>
      </c>
      <c r="L13" s="367">
        <v>7.3470000000000004</v>
      </c>
      <c r="M13" s="367">
        <v>7.3639999999999999</v>
      </c>
      <c r="N13" s="369">
        <f t="shared" si="2"/>
        <v>1.699999999999946E-2</v>
      </c>
    </row>
    <row r="14" spans="1:14" x14ac:dyDescent="0.35">
      <c r="A14" s="366">
        <v>0.62612268518518521</v>
      </c>
      <c r="B14" s="367">
        <v>7.2291999999999996</v>
      </c>
      <c r="C14" s="367">
        <v>7.2089999999999996</v>
      </c>
      <c r="D14" s="368">
        <f t="shared" si="0"/>
        <v>2.0199999999999996E-2</v>
      </c>
      <c r="E14" s="364"/>
      <c r="F14" s="366">
        <v>0.48943287037037037</v>
      </c>
      <c r="G14" s="367">
        <v>7.2933000000000003</v>
      </c>
      <c r="H14" s="367">
        <v>7.3570000000000002</v>
      </c>
      <c r="I14" s="369">
        <f t="shared" si="1"/>
        <v>6.3699999999999868E-2</v>
      </c>
      <c r="J14" s="364"/>
      <c r="K14" s="366">
        <v>0.47600694444444447</v>
      </c>
      <c r="L14" s="367">
        <v>7.3878000000000004</v>
      </c>
      <c r="M14" s="367">
        <v>7.3780000000000001</v>
      </c>
      <c r="N14" s="369">
        <f t="shared" si="2"/>
        <v>9.800000000000253E-3</v>
      </c>
    </row>
    <row r="15" spans="1:14" x14ac:dyDescent="0.35">
      <c r="A15" s="366">
        <v>0.62623842592592593</v>
      </c>
      <c r="B15" s="367">
        <v>7.2416</v>
      </c>
      <c r="C15" s="367">
        <v>7.2460000000000004</v>
      </c>
      <c r="D15" s="368">
        <f t="shared" si="0"/>
        <v>4.4000000000004036E-3</v>
      </c>
      <c r="E15" s="364"/>
      <c r="F15" s="366">
        <v>0.48954861111111109</v>
      </c>
      <c r="G15" s="367">
        <v>7.3525999999999998</v>
      </c>
      <c r="H15" s="367">
        <v>7.37</v>
      </c>
      <c r="I15" s="369">
        <f t="shared" si="1"/>
        <v>1.7400000000000304E-2</v>
      </c>
      <c r="J15" s="364"/>
      <c r="K15" s="366">
        <v>0.47612268518518519</v>
      </c>
      <c r="L15" s="367">
        <v>7.3879000000000001</v>
      </c>
      <c r="M15" s="367">
        <v>7.391</v>
      </c>
      <c r="N15" s="369">
        <f t="shared" si="2"/>
        <v>3.0999999999998806E-3</v>
      </c>
    </row>
    <row r="16" spans="1:14" x14ac:dyDescent="0.35">
      <c r="A16" s="366">
        <v>0.62635416666666666</v>
      </c>
      <c r="B16" s="367">
        <v>7.2919999999999998</v>
      </c>
      <c r="C16" s="367">
        <v>7.2510000000000003</v>
      </c>
      <c r="D16" s="368">
        <f t="shared" si="0"/>
        <v>4.0999999999999481E-2</v>
      </c>
      <c r="E16" s="364"/>
      <c r="F16" s="366">
        <v>0.48966435185185186</v>
      </c>
      <c r="G16" s="367">
        <v>7.3674999999999997</v>
      </c>
      <c r="H16" s="367">
        <v>7.3730000000000002</v>
      </c>
      <c r="I16" s="369">
        <f t="shared" si="1"/>
        <v>5.5000000000005045E-3</v>
      </c>
      <c r="J16" s="364"/>
      <c r="K16" s="366">
        <v>0.47623842592592591</v>
      </c>
      <c r="L16" s="367">
        <v>7.3707000000000003</v>
      </c>
      <c r="M16" s="367">
        <v>7.37</v>
      </c>
      <c r="N16" s="369">
        <f t="shared" si="2"/>
        <v>7.0000000000014495E-4</v>
      </c>
    </row>
    <row r="17" spans="1:14" x14ac:dyDescent="0.35">
      <c r="A17" s="366">
        <v>0.62646990740740738</v>
      </c>
      <c r="B17" s="367">
        <v>7.2396000000000003</v>
      </c>
      <c r="C17" s="367">
        <v>7.22</v>
      </c>
      <c r="D17" s="368">
        <f t="shared" si="0"/>
        <v>1.9600000000000506E-2</v>
      </c>
      <c r="E17" s="364"/>
      <c r="F17" s="366">
        <v>0.48978009259259259</v>
      </c>
      <c r="G17" s="367">
        <v>7.3426999999999998</v>
      </c>
      <c r="H17" s="367">
        <v>7.3550000000000004</v>
      </c>
      <c r="I17" s="369">
        <f t="shared" si="1"/>
        <v>1.2300000000000644E-2</v>
      </c>
      <c r="J17" s="364"/>
      <c r="K17" s="366">
        <v>0.47635416666666669</v>
      </c>
      <c r="L17" s="367">
        <v>7.3513000000000002</v>
      </c>
      <c r="M17" s="367">
        <v>7.3419999999999996</v>
      </c>
      <c r="N17" s="369">
        <f t="shared" si="2"/>
        <v>9.3000000000005301E-3</v>
      </c>
    </row>
    <row r="18" spans="1:14" x14ac:dyDescent="0.35">
      <c r="A18" s="366">
        <v>0.6265856481481481</v>
      </c>
      <c r="B18" s="367">
        <v>7.2525000000000004</v>
      </c>
      <c r="C18" s="367">
        <v>7.1840000000000002</v>
      </c>
      <c r="D18" s="368">
        <f t="shared" si="0"/>
        <v>6.8500000000000227E-2</v>
      </c>
      <c r="E18" s="364"/>
      <c r="F18" s="366">
        <v>0.48989583333333331</v>
      </c>
      <c r="G18" s="367">
        <v>7.3207000000000004</v>
      </c>
      <c r="H18" s="367">
        <v>7.351</v>
      </c>
      <c r="I18" s="369">
        <f t="shared" si="1"/>
        <v>3.029999999999955E-2</v>
      </c>
      <c r="J18" s="364"/>
      <c r="K18" s="366">
        <v>0.47646990740740741</v>
      </c>
      <c r="L18" s="367">
        <v>7.3255999999999997</v>
      </c>
      <c r="M18" s="367">
        <v>7.3040000000000003</v>
      </c>
      <c r="N18" s="369">
        <f t="shared" si="2"/>
        <v>2.1599999999999397E-2</v>
      </c>
    </row>
    <row r="19" spans="1:14" x14ac:dyDescent="0.35">
      <c r="A19" s="366">
        <v>0.62670138888888893</v>
      </c>
      <c r="B19" s="367">
        <v>7.1839000000000004</v>
      </c>
      <c r="C19" s="367">
        <v>7.1980000000000004</v>
      </c>
      <c r="D19" s="368">
        <f t="shared" si="0"/>
        <v>1.4100000000000001E-2</v>
      </c>
      <c r="E19" s="364"/>
      <c r="F19" s="366">
        <v>0.49001157407407409</v>
      </c>
      <c r="G19" s="367">
        <v>7.3078000000000003</v>
      </c>
      <c r="H19" s="367">
        <v>7.32</v>
      </c>
      <c r="I19" s="369">
        <f t="shared" si="1"/>
        <v>1.2199999999999989E-2</v>
      </c>
      <c r="J19" s="364"/>
      <c r="K19" s="366">
        <v>0.47658564814814813</v>
      </c>
      <c r="L19" s="367">
        <v>7.2971000000000004</v>
      </c>
      <c r="M19" s="367">
        <v>7.2889999999999997</v>
      </c>
      <c r="N19" s="369">
        <f t="shared" si="2"/>
        <v>8.1000000000006622E-3</v>
      </c>
    </row>
    <row r="20" spans="1:14" x14ac:dyDescent="0.35">
      <c r="A20" s="366">
        <v>0.62681712962962965</v>
      </c>
      <c r="B20" s="367">
        <v>7.2359</v>
      </c>
      <c r="C20" s="367">
        <v>7.218</v>
      </c>
      <c r="D20" s="368">
        <f t="shared" si="0"/>
        <v>1.7900000000000027E-2</v>
      </c>
      <c r="E20" s="364"/>
      <c r="F20" s="366">
        <v>0.49012731481481481</v>
      </c>
      <c r="G20" s="367">
        <v>7.2864000000000004</v>
      </c>
      <c r="H20" s="367">
        <v>7.2930000000000001</v>
      </c>
      <c r="I20" s="369">
        <f t="shared" si="1"/>
        <v>6.5999999999997172E-3</v>
      </c>
      <c r="J20" s="364"/>
      <c r="K20" s="366">
        <v>0.47670138888888891</v>
      </c>
      <c r="L20" s="367">
        <v>7.2854000000000001</v>
      </c>
      <c r="M20" s="367">
        <v>7.28</v>
      </c>
      <c r="N20" s="369">
        <f t="shared" si="2"/>
        <v>5.3999999999998494E-3</v>
      </c>
    </row>
    <row r="21" spans="1:14" x14ac:dyDescent="0.35">
      <c r="A21" s="366">
        <v>0.62693287037037038</v>
      </c>
      <c r="B21" s="367">
        <v>7.2336999999999998</v>
      </c>
      <c r="C21" s="367">
        <v>7.2210000000000001</v>
      </c>
      <c r="D21" s="368">
        <f t="shared" si="0"/>
        <v>1.2699999999999712E-2</v>
      </c>
      <c r="E21" s="364"/>
      <c r="F21" s="366">
        <v>0.49024305555555553</v>
      </c>
      <c r="G21" s="367">
        <v>7.2744999999999997</v>
      </c>
      <c r="H21" s="367">
        <v>7.2889999999999997</v>
      </c>
      <c r="I21" s="369">
        <f t="shared" si="1"/>
        <v>1.4499999999999957E-2</v>
      </c>
      <c r="J21" s="364"/>
      <c r="K21" s="366">
        <v>0.47681712962962963</v>
      </c>
      <c r="L21" s="367">
        <v>7.2718999999999996</v>
      </c>
      <c r="M21" s="367">
        <v>7.2679999999999998</v>
      </c>
      <c r="N21" s="369">
        <f t="shared" si="2"/>
        <v>3.8999999999997925E-3</v>
      </c>
    </row>
    <row r="22" spans="1:14" x14ac:dyDescent="0.35">
      <c r="A22" s="366">
        <v>0.6270486111111111</v>
      </c>
      <c r="B22" s="367">
        <v>7.2394999999999996</v>
      </c>
      <c r="C22" s="367">
        <v>7.3780000000000001</v>
      </c>
      <c r="D22" s="368">
        <f t="shared" si="0"/>
        <v>0.13850000000000051</v>
      </c>
      <c r="E22" s="364"/>
      <c r="F22" s="366">
        <v>0.49035879629629631</v>
      </c>
      <c r="G22" s="367">
        <v>7.2911999999999999</v>
      </c>
      <c r="H22" s="367">
        <v>7.298</v>
      </c>
      <c r="I22" s="369">
        <f t="shared" si="1"/>
        <v>6.8000000000001393E-3</v>
      </c>
      <c r="J22" s="364"/>
      <c r="K22" s="366">
        <v>0.47693287037037035</v>
      </c>
      <c r="L22" s="367">
        <v>7.3051000000000004</v>
      </c>
      <c r="M22" s="367">
        <v>7.3029999999999999</v>
      </c>
      <c r="N22" s="369">
        <f t="shared" si="2"/>
        <v>2.1000000000004349E-3</v>
      </c>
    </row>
    <row r="23" spans="1:14" x14ac:dyDescent="0.35">
      <c r="A23" s="366">
        <v>0.62716435185185182</v>
      </c>
      <c r="B23" s="367">
        <v>7.4240000000000004</v>
      </c>
      <c r="C23" s="367">
        <v>7.431</v>
      </c>
      <c r="D23" s="368">
        <f t="shared" si="0"/>
        <v>6.9999999999996732E-3</v>
      </c>
      <c r="E23" s="364"/>
      <c r="F23" s="366">
        <v>0.49047453703703703</v>
      </c>
      <c r="G23" s="367">
        <v>7.2674000000000003</v>
      </c>
      <c r="H23" s="367">
        <v>7.3250000000000002</v>
      </c>
      <c r="I23" s="369">
        <f t="shared" si="1"/>
        <v>5.7599999999999874E-2</v>
      </c>
      <c r="J23" s="364"/>
      <c r="K23" s="366">
        <v>0.47704861111111113</v>
      </c>
      <c r="L23" s="367">
        <v>7.3102999999999998</v>
      </c>
      <c r="M23" s="367">
        <v>7.306</v>
      </c>
      <c r="N23" s="369">
        <f t="shared" si="2"/>
        <v>4.2999999999997485E-3</v>
      </c>
    </row>
    <row r="24" spans="1:14" x14ac:dyDescent="0.35">
      <c r="A24" s="366">
        <v>0.62728009259259265</v>
      </c>
      <c r="B24" s="367">
        <v>7.5373999999999999</v>
      </c>
      <c r="C24" s="367">
        <v>7.34</v>
      </c>
      <c r="D24" s="368">
        <f t="shared" si="0"/>
        <v>0.19740000000000002</v>
      </c>
      <c r="E24" s="364"/>
      <c r="F24" s="366">
        <v>0.49059027777777775</v>
      </c>
      <c r="G24" s="367">
        <v>7.3192000000000004</v>
      </c>
      <c r="H24" s="367">
        <v>7.351</v>
      </c>
      <c r="I24" s="369">
        <f t="shared" si="1"/>
        <v>3.1799999999999606E-2</v>
      </c>
      <c r="J24" s="364"/>
      <c r="K24" s="366">
        <v>0.47716435185185185</v>
      </c>
      <c r="L24" s="367">
        <v>7.3220000000000001</v>
      </c>
      <c r="M24" s="367">
        <v>7.3120000000000003</v>
      </c>
      <c r="N24" s="369">
        <f t="shared" si="2"/>
        <v>9.9999999999997868E-3</v>
      </c>
    </row>
    <row r="25" spans="1:14" x14ac:dyDescent="0.35">
      <c r="A25" s="366">
        <v>0.62739583333333326</v>
      </c>
      <c r="B25" s="367">
        <v>7.3472</v>
      </c>
      <c r="C25" s="367">
        <v>7.375</v>
      </c>
      <c r="D25" s="368">
        <f t="shared" si="0"/>
        <v>2.7800000000000047E-2</v>
      </c>
      <c r="E25" s="364"/>
      <c r="F25" s="366">
        <v>0.49070601851851853</v>
      </c>
      <c r="G25" s="367">
        <v>7.3440000000000003</v>
      </c>
      <c r="H25" s="367">
        <v>7.37</v>
      </c>
      <c r="I25" s="369">
        <f t="shared" si="1"/>
        <v>2.5999999999999801E-2</v>
      </c>
      <c r="J25" s="364"/>
      <c r="K25" s="366">
        <v>0.47728009259259258</v>
      </c>
      <c r="L25" s="367">
        <v>7.3037000000000001</v>
      </c>
      <c r="M25" s="367">
        <v>7.2990000000000004</v>
      </c>
      <c r="N25" s="369">
        <f t="shared" si="2"/>
        <v>4.6999999999997044E-3</v>
      </c>
    </row>
    <row r="26" spans="1:14" x14ac:dyDescent="0.35">
      <c r="A26" s="366">
        <v>0.6275115740740741</v>
      </c>
      <c r="B26" s="367">
        <v>7.3548</v>
      </c>
      <c r="C26" s="367">
        <v>7.3220000000000001</v>
      </c>
      <c r="D26" s="368">
        <f t="shared" si="0"/>
        <v>3.279999999999994E-2</v>
      </c>
      <c r="E26" s="364"/>
      <c r="F26" s="366">
        <v>0.49082175925925925</v>
      </c>
      <c r="G26" s="367">
        <v>7.2915000000000001</v>
      </c>
      <c r="H26" s="367">
        <v>7.3769999999999998</v>
      </c>
      <c r="I26" s="369">
        <f t="shared" si="1"/>
        <v>8.5499999999999687E-2</v>
      </c>
      <c r="J26" s="364"/>
      <c r="K26" s="366">
        <v>0.47739583333333335</v>
      </c>
      <c r="L26" s="367">
        <v>7.3086000000000002</v>
      </c>
      <c r="M26" s="367">
        <v>7.3</v>
      </c>
      <c r="N26" s="369">
        <f t="shared" si="2"/>
        <v>8.6000000000003851E-3</v>
      </c>
    </row>
    <row r="27" spans="1:14" x14ac:dyDescent="0.35">
      <c r="A27" s="366">
        <v>0.62762731481481482</v>
      </c>
      <c r="B27" s="367">
        <v>7.3684000000000003</v>
      </c>
      <c r="C27" s="367">
        <v>7.2960000000000003</v>
      </c>
      <c r="D27" s="368">
        <f t="shared" si="0"/>
        <v>7.240000000000002E-2</v>
      </c>
      <c r="E27" s="364"/>
      <c r="F27" s="366">
        <v>0.49093750000000003</v>
      </c>
      <c r="G27" s="367">
        <v>7.3586</v>
      </c>
      <c r="H27" s="367">
        <v>7.3970000000000002</v>
      </c>
      <c r="I27" s="369">
        <f t="shared" si="1"/>
        <v>3.8400000000000212E-2</v>
      </c>
      <c r="J27" s="364"/>
      <c r="K27" s="366">
        <v>0.47751157407407407</v>
      </c>
      <c r="L27" s="367">
        <v>7.3037999999999998</v>
      </c>
      <c r="M27" s="367">
        <v>7.3010000000000002</v>
      </c>
      <c r="N27" s="369">
        <f t="shared" si="2"/>
        <v>2.7999999999996916E-3</v>
      </c>
    </row>
    <row r="28" spans="1:14" x14ac:dyDescent="0.35">
      <c r="A28" s="366">
        <v>0.62774305555555554</v>
      </c>
      <c r="B28" s="367">
        <v>7.3224</v>
      </c>
      <c r="C28" s="367">
        <v>7.2910000000000004</v>
      </c>
      <c r="D28" s="368">
        <f t="shared" si="0"/>
        <v>3.139999999999965E-2</v>
      </c>
      <c r="E28" s="364"/>
      <c r="F28" s="366">
        <v>0.49105324074074075</v>
      </c>
      <c r="G28" s="367">
        <v>7.2854000000000001</v>
      </c>
      <c r="H28" s="367">
        <v>7.3769999999999998</v>
      </c>
      <c r="I28" s="369">
        <f t="shared" si="1"/>
        <v>9.1599999999999682E-2</v>
      </c>
      <c r="J28" s="364"/>
      <c r="K28" s="366">
        <v>0.4776273148148148</v>
      </c>
      <c r="L28" s="367">
        <v>7.3296000000000001</v>
      </c>
      <c r="M28" s="367">
        <v>7.32</v>
      </c>
      <c r="N28" s="369">
        <f t="shared" si="2"/>
        <v>9.5999999999998309E-3</v>
      </c>
    </row>
    <row r="29" spans="1:14" x14ac:dyDescent="0.35">
      <c r="A29" s="366">
        <v>0.62785879629629626</v>
      </c>
      <c r="B29" s="367">
        <v>7.2911999999999999</v>
      </c>
      <c r="C29" s="367">
        <v>7.2839999999999998</v>
      </c>
      <c r="D29" s="368">
        <f t="shared" si="0"/>
        <v>7.2000000000000952E-3</v>
      </c>
      <c r="E29" s="364"/>
      <c r="F29" s="366">
        <v>0.49116898148148147</v>
      </c>
      <c r="G29" s="367">
        <v>7.2869999999999999</v>
      </c>
      <c r="H29" s="367">
        <v>7.3879999999999999</v>
      </c>
      <c r="I29" s="369">
        <f t="shared" si="1"/>
        <v>0.10099999999999998</v>
      </c>
      <c r="J29" s="364"/>
      <c r="K29" s="366">
        <v>0.47774305555555557</v>
      </c>
      <c r="L29" s="367">
        <v>7.3596000000000004</v>
      </c>
      <c r="M29" s="367">
        <v>7.36</v>
      </c>
      <c r="N29" s="369">
        <f t="shared" si="2"/>
        <v>3.9999999999995595E-4</v>
      </c>
    </row>
    <row r="30" spans="1:14" x14ac:dyDescent="0.35">
      <c r="A30" s="366">
        <v>0.62797453703703698</v>
      </c>
      <c r="B30" s="367">
        <v>7.3051000000000004</v>
      </c>
      <c r="C30" s="367">
        <v>7.3680000000000003</v>
      </c>
      <c r="D30" s="368">
        <f t="shared" si="0"/>
        <v>6.2899999999999956E-2</v>
      </c>
      <c r="E30" s="364"/>
      <c r="F30" s="366">
        <v>0.49128472222222225</v>
      </c>
      <c r="G30" s="367">
        <v>7.3578000000000001</v>
      </c>
      <c r="H30" s="367">
        <v>7.4370000000000003</v>
      </c>
      <c r="I30" s="369">
        <f t="shared" si="1"/>
        <v>7.9200000000000159E-2</v>
      </c>
      <c r="J30" s="364"/>
      <c r="K30" s="366">
        <v>0.4778587962962963</v>
      </c>
      <c r="L30" s="367">
        <v>7.4139999999999997</v>
      </c>
      <c r="M30" s="367">
        <v>7.3970000000000002</v>
      </c>
      <c r="N30" s="369">
        <f t="shared" si="2"/>
        <v>1.699999999999946E-2</v>
      </c>
    </row>
    <row r="31" spans="1:14" x14ac:dyDescent="0.35">
      <c r="A31" s="366">
        <v>0.62809027777777782</v>
      </c>
      <c r="B31" s="367">
        <v>7.3993000000000002</v>
      </c>
      <c r="C31" s="367">
        <v>7.3010000000000002</v>
      </c>
      <c r="D31" s="368">
        <f t="shared" si="0"/>
        <v>9.8300000000000054E-2</v>
      </c>
      <c r="E31" s="364"/>
      <c r="F31" s="366">
        <v>0.49140046296296297</v>
      </c>
      <c r="G31" s="367">
        <v>7.3830999999999998</v>
      </c>
      <c r="H31" s="367">
        <v>7.4649999999999999</v>
      </c>
      <c r="I31" s="369">
        <f t="shared" si="1"/>
        <v>8.1900000000000084E-2</v>
      </c>
      <c r="J31" s="364"/>
      <c r="K31" s="366">
        <v>0.47797453703703702</v>
      </c>
      <c r="L31" s="367">
        <v>7.4307999999999996</v>
      </c>
      <c r="M31" s="367">
        <v>7.4210000000000003</v>
      </c>
      <c r="N31" s="369">
        <f t="shared" si="2"/>
        <v>9.7999999999993648E-3</v>
      </c>
    </row>
    <row r="32" spans="1:14" x14ac:dyDescent="0.35">
      <c r="A32" s="366">
        <v>0.62820601851851854</v>
      </c>
      <c r="B32" s="367">
        <v>7.3197000000000001</v>
      </c>
      <c r="C32" s="367">
        <v>7.2549999999999999</v>
      </c>
      <c r="D32" s="368">
        <f t="shared" si="0"/>
        <v>6.4700000000000202E-2</v>
      </c>
      <c r="E32" s="364"/>
      <c r="F32" s="366">
        <v>0.49151620370370369</v>
      </c>
      <c r="G32" s="367">
        <v>7.3978999999999999</v>
      </c>
      <c r="H32" s="367">
        <v>7.4820000000000002</v>
      </c>
      <c r="I32" s="369">
        <f t="shared" si="1"/>
        <v>8.4100000000000286E-2</v>
      </c>
      <c r="J32" s="364"/>
      <c r="K32" s="366">
        <v>0.47809027777777779</v>
      </c>
      <c r="L32" s="367">
        <v>7.4314</v>
      </c>
      <c r="M32" s="367">
        <v>7.42</v>
      </c>
      <c r="N32" s="369">
        <f t="shared" si="2"/>
        <v>1.1400000000000077E-2</v>
      </c>
    </row>
    <row r="33" spans="1:14" x14ac:dyDescent="0.35">
      <c r="A33" s="366">
        <v>0.62832175925925926</v>
      </c>
      <c r="B33" s="367">
        <v>7.2755000000000001</v>
      </c>
      <c r="C33" s="367">
        <v>7.226</v>
      </c>
      <c r="D33" s="368">
        <f t="shared" si="0"/>
        <v>4.9500000000000099E-2</v>
      </c>
      <c r="E33" s="364"/>
      <c r="F33" s="366">
        <v>0.49163194444444447</v>
      </c>
      <c r="G33" s="367">
        <v>7.3910999999999998</v>
      </c>
      <c r="H33" s="367">
        <v>7.4790000000000001</v>
      </c>
      <c r="I33" s="369">
        <f t="shared" si="1"/>
        <v>8.7900000000000311E-2</v>
      </c>
      <c r="J33" s="364"/>
      <c r="K33" s="366">
        <v>0.47820601851851852</v>
      </c>
      <c r="L33" s="367">
        <v>7.4058999999999999</v>
      </c>
      <c r="M33" s="367">
        <v>7.4020000000000001</v>
      </c>
      <c r="N33" s="369">
        <f t="shared" si="2"/>
        <v>3.8999999999997925E-3</v>
      </c>
    </row>
    <row r="34" spans="1:14" x14ac:dyDescent="0.35">
      <c r="A34" s="366">
        <v>0.62843749999999998</v>
      </c>
      <c r="B34" s="367">
        <v>7.2439999999999998</v>
      </c>
      <c r="C34" s="367">
        <v>7.1859999999999999</v>
      </c>
      <c r="D34" s="368">
        <f t="shared" si="0"/>
        <v>5.7999999999999829E-2</v>
      </c>
      <c r="E34" s="364"/>
      <c r="F34" s="366">
        <v>0.49174768518518519</v>
      </c>
      <c r="G34" s="367">
        <v>7.4311999999999996</v>
      </c>
      <c r="H34" s="367">
        <v>7.4560000000000004</v>
      </c>
      <c r="I34" s="369">
        <f t="shared" si="1"/>
        <v>2.4800000000000821E-2</v>
      </c>
      <c r="J34" s="364"/>
      <c r="K34" s="366">
        <v>0.47832175925925924</v>
      </c>
      <c r="L34" s="367">
        <v>7.3794000000000004</v>
      </c>
      <c r="M34" s="367">
        <v>7.3719999999999999</v>
      </c>
      <c r="N34" s="369">
        <f t="shared" si="2"/>
        <v>7.4000000000005173E-3</v>
      </c>
    </row>
    <row r="35" spans="1:14" x14ac:dyDescent="0.35">
      <c r="A35" s="366">
        <v>0.6285532407407407</v>
      </c>
      <c r="B35" s="367">
        <v>7.1959</v>
      </c>
      <c r="C35" s="367">
        <v>7.1879999999999997</v>
      </c>
      <c r="D35" s="368">
        <f t="shared" si="0"/>
        <v>7.9000000000002402E-3</v>
      </c>
      <c r="E35" s="364"/>
      <c r="F35" s="366">
        <v>0.49186342592592591</v>
      </c>
      <c r="G35" s="367">
        <v>7.4314999999999998</v>
      </c>
      <c r="H35" s="367">
        <v>7.4450000000000003</v>
      </c>
      <c r="I35" s="369">
        <f t="shared" si="1"/>
        <v>1.3500000000000512E-2</v>
      </c>
      <c r="J35" s="364"/>
      <c r="K35" s="366">
        <v>0.47843750000000002</v>
      </c>
      <c r="L35" s="367">
        <v>7.3394000000000004</v>
      </c>
      <c r="M35" s="367">
        <v>7.335</v>
      </c>
      <c r="N35" s="369">
        <f t="shared" si="2"/>
        <v>4.4000000000004036E-3</v>
      </c>
    </row>
    <row r="36" spans="1:14" x14ac:dyDescent="0.35">
      <c r="A36" s="366">
        <v>0.62866898148148154</v>
      </c>
      <c r="B36" s="367">
        <v>7.2295999999999996</v>
      </c>
      <c r="C36" s="367">
        <v>7.194</v>
      </c>
      <c r="D36" s="368">
        <f t="shared" si="0"/>
        <v>3.5599999999999632E-2</v>
      </c>
      <c r="E36" s="364"/>
      <c r="F36" s="366">
        <v>0.49197916666666669</v>
      </c>
      <c r="G36" s="367">
        <v>7.3262</v>
      </c>
      <c r="H36" s="367">
        <v>7.39</v>
      </c>
      <c r="I36" s="369">
        <f t="shared" si="1"/>
        <v>6.3799999999999635E-2</v>
      </c>
      <c r="J36" s="364"/>
      <c r="K36" s="366">
        <v>0.47855324074074074</v>
      </c>
      <c r="L36" s="367">
        <v>7.3147000000000002</v>
      </c>
      <c r="M36" s="367">
        <v>7.3090000000000002</v>
      </c>
      <c r="N36" s="369">
        <f t="shared" si="2"/>
        <v>5.7000000000000384E-3</v>
      </c>
    </row>
    <row r="37" spans="1:14" x14ac:dyDescent="0.35">
      <c r="A37" s="366">
        <v>0.62878472222222226</v>
      </c>
      <c r="B37" s="367">
        <v>7.2202000000000002</v>
      </c>
      <c r="C37" s="367">
        <v>7.2220000000000004</v>
      </c>
      <c r="D37" s="368">
        <f t="shared" si="0"/>
        <v>1.8000000000002458E-3</v>
      </c>
      <c r="E37" s="364"/>
      <c r="F37" s="366">
        <v>0.49209490740740741</v>
      </c>
      <c r="G37" s="367">
        <v>7.3202999999999996</v>
      </c>
      <c r="H37" s="367">
        <v>7.3310000000000004</v>
      </c>
      <c r="I37" s="369">
        <f t="shared" si="1"/>
        <v>1.070000000000082E-2</v>
      </c>
      <c r="J37" s="364"/>
      <c r="K37" s="366">
        <v>0.47866898148148146</v>
      </c>
      <c r="L37" s="367">
        <v>7.3067000000000002</v>
      </c>
      <c r="M37" s="367">
        <v>7.29</v>
      </c>
      <c r="N37" s="369">
        <f t="shared" si="2"/>
        <v>1.6700000000000159E-2</v>
      </c>
    </row>
    <row r="38" spans="1:14" x14ac:dyDescent="0.35">
      <c r="A38" s="366">
        <v>0.62890046296296298</v>
      </c>
      <c r="B38" s="367">
        <v>7.2625000000000002</v>
      </c>
      <c r="C38" s="367">
        <v>7.3129999999999997</v>
      </c>
      <c r="D38" s="368">
        <f t="shared" si="0"/>
        <v>5.0499999999999545E-2</v>
      </c>
      <c r="E38" s="364"/>
      <c r="F38" s="366">
        <v>0.49221064814814813</v>
      </c>
      <c r="G38" s="367">
        <v>7.2305000000000001</v>
      </c>
      <c r="H38" s="367">
        <v>7.3049999999999997</v>
      </c>
      <c r="I38" s="369">
        <f t="shared" si="1"/>
        <v>7.4499999999999567E-2</v>
      </c>
      <c r="J38" s="364"/>
      <c r="K38" s="366">
        <v>0.47878472222222224</v>
      </c>
      <c r="L38" s="367">
        <v>7.2897999999999996</v>
      </c>
      <c r="M38" s="367">
        <v>7.2850000000000001</v>
      </c>
      <c r="N38" s="369">
        <f t="shared" si="2"/>
        <v>4.7999999999994714E-3</v>
      </c>
    </row>
    <row r="39" spans="1:14" x14ac:dyDescent="0.35">
      <c r="A39" s="366">
        <v>0.6290162037037037</v>
      </c>
      <c r="B39" s="367">
        <v>7.3318000000000003</v>
      </c>
      <c r="C39" s="367">
        <v>7.2709999999999999</v>
      </c>
      <c r="D39" s="368">
        <f t="shared" si="0"/>
        <v>6.0800000000000409E-2</v>
      </c>
      <c r="E39" s="364"/>
      <c r="F39" s="366">
        <v>0.49232638888888891</v>
      </c>
      <c r="G39" s="367">
        <v>7.2511999999999999</v>
      </c>
      <c r="H39" s="367">
        <v>7.2990000000000004</v>
      </c>
      <c r="I39" s="369">
        <f t="shared" si="1"/>
        <v>4.7800000000000509E-2</v>
      </c>
      <c r="J39" s="364"/>
      <c r="K39" s="366">
        <v>0.47890046296296296</v>
      </c>
      <c r="L39" s="367">
        <v>7.2731000000000003</v>
      </c>
      <c r="M39" s="367">
        <v>7.2709999999999999</v>
      </c>
      <c r="N39" s="369">
        <f t="shared" si="2"/>
        <v>2.1000000000004349E-3</v>
      </c>
    </row>
    <row r="40" spans="1:14" x14ac:dyDescent="0.35">
      <c r="A40" s="366">
        <v>0.62913194444444442</v>
      </c>
      <c r="B40" s="367">
        <v>7.2838000000000003</v>
      </c>
      <c r="C40" s="367">
        <v>7.2210000000000001</v>
      </c>
      <c r="D40" s="368">
        <f t="shared" si="0"/>
        <v>6.2800000000000189E-2</v>
      </c>
      <c r="E40" s="364"/>
      <c r="F40" s="366">
        <v>0.49244212962962963</v>
      </c>
      <c r="G40" s="367">
        <v>7.2746000000000004</v>
      </c>
      <c r="H40" s="367">
        <v>7.29</v>
      </c>
      <c r="I40" s="369">
        <f t="shared" si="1"/>
        <v>1.5399999999999636E-2</v>
      </c>
      <c r="J40" s="364"/>
      <c r="K40" s="366">
        <v>0.47901620370370368</v>
      </c>
      <c r="L40" s="367">
        <v>7.2638999999999996</v>
      </c>
      <c r="M40" s="367">
        <v>7.2469999999999999</v>
      </c>
      <c r="N40" s="369">
        <f t="shared" si="2"/>
        <v>1.6899999999999693E-2</v>
      </c>
    </row>
    <row r="41" spans="1:14" x14ac:dyDescent="0.35">
      <c r="A41" s="366">
        <v>0.62924768518518526</v>
      </c>
      <c r="B41" s="367">
        <v>7.2257999999999996</v>
      </c>
      <c r="C41" s="367">
        <v>7.2069999999999999</v>
      </c>
      <c r="D41" s="368">
        <f t="shared" si="0"/>
        <v>1.8799999999999706E-2</v>
      </c>
      <c r="E41" s="364"/>
      <c r="F41" s="366">
        <v>0.49255787037037035</v>
      </c>
      <c r="G41" s="367">
        <v>7.2587000000000002</v>
      </c>
      <c r="H41" s="367">
        <v>7.2969999999999997</v>
      </c>
      <c r="I41" s="369">
        <f t="shared" si="1"/>
        <v>3.8299999999999557E-2</v>
      </c>
      <c r="J41" s="364"/>
      <c r="K41" s="366">
        <v>0.47913194444444446</v>
      </c>
      <c r="L41" s="367">
        <v>7.2275999999999998</v>
      </c>
      <c r="M41" s="367">
        <v>7.2220000000000004</v>
      </c>
      <c r="N41" s="369">
        <f t="shared" si="2"/>
        <v>5.5999999999993832E-3</v>
      </c>
    </row>
    <row r="42" spans="1:14" x14ac:dyDescent="0.35">
      <c r="A42" s="366">
        <v>0.62936342592592587</v>
      </c>
      <c r="B42" s="367">
        <v>7.2054999999999998</v>
      </c>
      <c r="C42" s="367">
        <v>7.1879999999999997</v>
      </c>
      <c r="D42" s="368">
        <f t="shared" si="0"/>
        <v>1.7500000000000071E-2</v>
      </c>
      <c r="E42" s="364"/>
      <c r="F42" s="366">
        <v>0.49267361111111113</v>
      </c>
      <c r="G42" s="367">
        <v>7.2824999999999998</v>
      </c>
      <c r="H42" s="367">
        <v>7.2930000000000001</v>
      </c>
      <c r="I42" s="369">
        <f t="shared" si="1"/>
        <v>1.0500000000000398E-2</v>
      </c>
      <c r="J42" s="364"/>
      <c r="K42" s="366">
        <v>0.47924768518518518</v>
      </c>
      <c r="L42" s="367">
        <v>7.2145999999999999</v>
      </c>
      <c r="M42" s="367">
        <v>7.2089999999999996</v>
      </c>
      <c r="N42" s="369">
        <f t="shared" si="2"/>
        <v>5.6000000000002714E-3</v>
      </c>
    </row>
    <row r="43" spans="1:14" x14ac:dyDescent="0.35">
      <c r="A43" s="366">
        <v>0.6294791666666667</v>
      </c>
      <c r="B43" s="367">
        <v>7.2483000000000004</v>
      </c>
      <c r="C43" s="367">
        <v>7.2279999999999998</v>
      </c>
      <c r="D43" s="368">
        <f t="shared" si="0"/>
        <v>2.0300000000000651E-2</v>
      </c>
      <c r="E43" s="364"/>
      <c r="F43" s="366">
        <v>0.49278935185185185</v>
      </c>
      <c r="G43" s="367">
        <v>7.2832999999999997</v>
      </c>
      <c r="H43" s="367">
        <v>7.2869999999999999</v>
      </c>
      <c r="I43" s="369">
        <f t="shared" si="1"/>
        <v>3.7000000000002586E-3</v>
      </c>
      <c r="J43" s="364"/>
      <c r="K43" s="366">
        <v>0.4793634259259259</v>
      </c>
      <c r="L43" s="367">
        <v>7.1981999999999999</v>
      </c>
      <c r="M43" s="367">
        <v>7.1989999999999998</v>
      </c>
      <c r="N43" s="369">
        <f t="shared" si="2"/>
        <v>7.9999999999991189E-4</v>
      </c>
    </row>
    <row r="44" spans="1:14" x14ac:dyDescent="0.35">
      <c r="A44" s="366">
        <v>0.62959490740740742</v>
      </c>
      <c r="B44" s="367">
        <v>7.2370000000000001</v>
      </c>
      <c r="C44" s="367">
        <v>7.22</v>
      </c>
      <c r="D44" s="368">
        <f t="shared" si="0"/>
        <v>1.7000000000000348E-2</v>
      </c>
      <c r="E44" s="364"/>
      <c r="F44" s="366">
        <v>0.49290509259259258</v>
      </c>
      <c r="G44" s="367">
        <v>7.2607999999999997</v>
      </c>
      <c r="H44" s="367">
        <v>7.2670000000000003</v>
      </c>
      <c r="I44" s="369">
        <f t="shared" si="1"/>
        <v>6.2000000000006494E-3</v>
      </c>
      <c r="J44" s="364"/>
      <c r="K44" s="366">
        <v>0.47947916666666668</v>
      </c>
      <c r="L44" s="367">
        <v>7.1852</v>
      </c>
      <c r="M44" s="367">
        <v>7.1829999999999998</v>
      </c>
      <c r="N44" s="369">
        <f t="shared" si="2"/>
        <v>2.2000000000002018E-3</v>
      </c>
    </row>
    <row r="45" spans="1:14" x14ac:dyDescent="0.35">
      <c r="A45" s="366">
        <v>0.62971064814814814</v>
      </c>
      <c r="B45" s="367">
        <v>7.2878999999999996</v>
      </c>
      <c r="C45" s="367">
        <v>7.2539999999999996</v>
      </c>
      <c r="D45" s="368">
        <f t="shared" si="0"/>
        <v>3.3900000000000041E-2</v>
      </c>
      <c r="E45" s="364"/>
      <c r="F45" s="366">
        <v>0.49302083333333335</v>
      </c>
      <c r="G45" s="367">
        <v>7.2645</v>
      </c>
      <c r="H45" s="367">
        <v>7.2830000000000004</v>
      </c>
      <c r="I45" s="369">
        <f t="shared" si="1"/>
        <v>1.8500000000000405E-2</v>
      </c>
      <c r="J45" s="364"/>
      <c r="K45" s="366">
        <v>0.4795949074074074</v>
      </c>
      <c r="L45" s="367">
        <v>7.1938000000000004</v>
      </c>
      <c r="M45" s="367">
        <v>7.1929999999999996</v>
      </c>
      <c r="N45" s="369">
        <f t="shared" si="2"/>
        <v>8.0000000000080007E-4</v>
      </c>
    </row>
    <row r="46" spans="1:14" x14ac:dyDescent="0.35">
      <c r="A46" s="366">
        <v>0.62982638888888887</v>
      </c>
      <c r="B46" s="367">
        <v>7.2689000000000004</v>
      </c>
      <c r="C46" s="367">
        <v>7.2789999999999999</v>
      </c>
      <c r="D46" s="368">
        <f t="shared" si="0"/>
        <v>1.0099999999999554E-2</v>
      </c>
      <c r="E46" s="364"/>
      <c r="F46" s="366">
        <v>0.49313657407407407</v>
      </c>
      <c r="G46" s="367">
        <v>7.3000999999999996</v>
      </c>
      <c r="H46" s="367">
        <v>7.306</v>
      </c>
      <c r="I46" s="369">
        <f t="shared" si="1"/>
        <v>5.9000000000004604E-3</v>
      </c>
      <c r="J46" s="364"/>
      <c r="K46" s="366">
        <v>0.47971064814814812</v>
      </c>
      <c r="L46" s="367">
        <v>7.2515000000000001</v>
      </c>
      <c r="M46" s="367">
        <v>7.2329999999999997</v>
      </c>
      <c r="N46" s="369">
        <f t="shared" si="2"/>
        <v>1.8500000000000405E-2</v>
      </c>
    </row>
    <row r="47" spans="1:14" x14ac:dyDescent="0.35">
      <c r="A47" s="366">
        <v>0.62994212962962959</v>
      </c>
      <c r="B47" s="367">
        <v>7.3244999999999996</v>
      </c>
      <c r="C47" s="367">
        <v>7.2939999999999996</v>
      </c>
      <c r="D47" s="368">
        <f t="shared" si="0"/>
        <v>3.0499999999999972E-2</v>
      </c>
      <c r="E47" s="364"/>
      <c r="F47" s="366">
        <v>0.4932523148148148</v>
      </c>
      <c r="G47" s="367">
        <v>7.2927999999999997</v>
      </c>
      <c r="H47" s="367">
        <v>7.3079999999999998</v>
      </c>
      <c r="I47" s="369">
        <f t="shared" si="1"/>
        <v>1.5200000000000102E-2</v>
      </c>
      <c r="J47" s="364"/>
      <c r="K47" s="366">
        <v>0.4798263888888889</v>
      </c>
      <c r="L47" s="367">
        <v>7.2854999999999999</v>
      </c>
      <c r="M47" s="367">
        <v>7.2939999999999996</v>
      </c>
      <c r="N47" s="369">
        <f t="shared" si="2"/>
        <v>8.49999999999973E-3</v>
      </c>
    </row>
    <row r="48" spans="1:14" x14ac:dyDescent="0.35">
      <c r="A48" s="366">
        <v>0.63005787037037042</v>
      </c>
      <c r="B48" s="367">
        <v>7.3014999999999999</v>
      </c>
      <c r="C48" s="367">
        <v>7.3339999999999996</v>
      </c>
      <c r="D48" s="368">
        <f t="shared" si="0"/>
        <v>3.2499999999999751E-2</v>
      </c>
      <c r="E48" s="370"/>
      <c r="F48" s="366">
        <v>0.49336805555555557</v>
      </c>
      <c r="G48" s="367">
        <v>7.2884000000000002</v>
      </c>
      <c r="H48" s="367">
        <v>7.3380000000000001</v>
      </c>
      <c r="I48" s="369">
        <f t="shared" si="1"/>
        <v>4.9599999999999866E-2</v>
      </c>
      <c r="J48" s="370"/>
      <c r="K48" s="366">
        <v>0.47994212962962962</v>
      </c>
      <c r="L48" s="367">
        <v>7.3266</v>
      </c>
      <c r="M48" s="367">
        <v>7.3159999999999998</v>
      </c>
      <c r="N48" s="369">
        <f t="shared" si="2"/>
        <v>1.0600000000000165E-2</v>
      </c>
    </row>
    <row r="49" spans="1:14" x14ac:dyDescent="0.35">
      <c r="A49" s="366">
        <v>0.63017361111111114</v>
      </c>
      <c r="B49" s="367">
        <v>7.343</v>
      </c>
      <c r="C49" s="367">
        <v>7.34</v>
      </c>
      <c r="D49" s="368">
        <f t="shared" si="0"/>
        <v>3.0000000000001137E-3</v>
      </c>
      <c r="E49" s="370"/>
      <c r="F49" s="366">
        <v>0.4934837962962963</v>
      </c>
      <c r="G49" s="367">
        <v>7.3369999999999997</v>
      </c>
      <c r="H49" s="367">
        <v>7.3630000000000004</v>
      </c>
      <c r="I49" s="369">
        <f t="shared" si="1"/>
        <v>2.6000000000000689E-2</v>
      </c>
      <c r="J49" s="370"/>
      <c r="K49" s="366">
        <v>0.48005787037037034</v>
      </c>
      <c r="L49" s="367">
        <v>7.3193999999999999</v>
      </c>
      <c r="M49" s="367">
        <v>7.3070000000000004</v>
      </c>
      <c r="N49" s="369">
        <f t="shared" si="2"/>
        <v>1.2399999999999523E-2</v>
      </c>
    </row>
    <row r="50" spans="1:14" x14ac:dyDescent="0.35">
      <c r="A50" s="366">
        <v>0.63028935185185186</v>
      </c>
      <c r="B50" s="367">
        <v>7.3311999999999999</v>
      </c>
      <c r="C50" s="367">
        <v>7.2679999999999998</v>
      </c>
      <c r="D50" s="368">
        <f t="shared" si="0"/>
        <v>6.3200000000000145E-2</v>
      </c>
      <c r="E50" s="370"/>
      <c r="F50" s="366">
        <v>0.49359953703703702</v>
      </c>
      <c r="G50" s="367">
        <v>7.3310000000000004</v>
      </c>
      <c r="H50" s="367">
        <v>7.3659999999999997</v>
      </c>
      <c r="I50" s="369">
        <f t="shared" si="1"/>
        <v>3.4999999999999254E-2</v>
      </c>
      <c r="J50" s="370"/>
      <c r="K50" s="366">
        <v>0.48017361111111112</v>
      </c>
      <c r="L50" s="367">
        <v>7.3003</v>
      </c>
      <c r="M50" s="367">
        <v>7.3029999999999999</v>
      </c>
      <c r="N50" s="369">
        <f t="shared" si="2"/>
        <v>2.6999999999999247E-3</v>
      </c>
    </row>
    <row r="51" spans="1:14" x14ac:dyDescent="0.35">
      <c r="A51" s="366">
        <v>0.63040509259259259</v>
      </c>
      <c r="B51" s="367">
        <v>7.2930999999999999</v>
      </c>
      <c r="C51" s="367">
        <v>7.2690000000000001</v>
      </c>
      <c r="D51" s="368">
        <f t="shared" si="0"/>
        <v>2.4099999999999788E-2</v>
      </c>
      <c r="E51" s="370"/>
      <c r="F51" s="366">
        <v>0.49371527777777779</v>
      </c>
      <c r="G51" s="367">
        <v>7.3014999999999999</v>
      </c>
      <c r="H51" s="367">
        <v>7.3520000000000003</v>
      </c>
      <c r="I51" s="369">
        <f t="shared" si="1"/>
        <v>5.0500000000000433E-2</v>
      </c>
      <c r="J51" s="370"/>
      <c r="K51" s="366">
        <v>0.48028935185185184</v>
      </c>
      <c r="L51" s="367">
        <v>7.2595999999999998</v>
      </c>
      <c r="M51" s="367">
        <v>7.2709999999999999</v>
      </c>
      <c r="N51" s="369">
        <f t="shared" si="2"/>
        <v>1.1400000000000077E-2</v>
      </c>
    </row>
    <row r="52" spans="1:14" x14ac:dyDescent="0.35">
      <c r="A52" s="366">
        <v>0.63052083333333331</v>
      </c>
      <c r="B52" s="367">
        <v>7.3173000000000004</v>
      </c>
      <c r="C52" s="367">
        <v>7.3159999999999998</v>
      </c>
      <c r="D52" s="368">
        <f t="shared" si="0"/>
        <v>1.300000000000523E-3</v>
      </c>
      <c r="E52" s="370"/>
      <c r="F52" s="366">
        <v>0.49383101851851852</v>
      </c>
      <c r="G52" s="367">
        <v>7.3465999999999996</v>
      </c>
      <c r="H52" s="367">
        <v>7.3529999999999998</v>
      </c>
      <c r="I52" s="369">
        <f t="shared" si="1"/>
        <v>6.4000000000001833E-3</v>
      </c>
      <c r="J52" s="370"/>
      <c r="K52" s="366">
        <v>0.48040509259259262</v>
      </c>
      <c r="L52" s="367">
        <v>7.2775999999999996</v>
      </c>
      <c r="M52" s="367">
        <v>7.27</v>
      </c>
      <c r="N52" s="369">
        <f t="shared" si="2"/>
        <v>7.6000000000000512E-3</v>
      </c>
    </row>
    <row r="53" spans="1:14" x14ac:dyDescent="0.35">
      <c r="A53" s="366">
        <v>0.63063657407407414</v>
      </c>
      <c r="B53" s="367">
        <v>7.3474000000000004</v>
      </c>
      <c r="C53" s="367">
        <v>7.3570000000000002</v>
      </c>
      <c r="D53" s="368">
        <f t="shared" si="0"/>
        <v>9.5999999999998309E-3</v>
      </c>
      <c r="E53" s="370"/>
      <c r="F53" s="366">
        <v>0.49394675925925924</v>
      </c>
      <c r="G53" s="367">
        <v>7.2465999999999999</v>
      </c>
      <c r="H53" s="367">
        <v>7.3360000000000003</v>
      </c>
      <c r="I53" s="369">
        <f t="shared" si="1"/>
        <v>8.9400000000000368E-2</v>
      </c>
      <c r="J53" s="370"/>
      <c r="K53" s="366">
        <v>0.48052083333333334</v>
      </c>
      <c r="L53" s="367">
        <v>7.2706</v>
      </c>
      <c r="M53" s="367">
        <v>7.2690000000000001</v>
      </c>
      <c r="N53" s="369">
        <f t="shared" si="2"/>
        <v>1.5999999999998238E-3</v>
      </c>
    </row>
    <row r="54" spans="1:14" x14ac:dyDescent="0.35">
      <c r="A54" s="366">
        <v>0.63075231481481475</v>
      </c>
      <c r="B54" s="367">
        <v>7.3795000000000002</v>
      </c>
      <c r="C54" s="367">
        <v>7.3639999999999999</v>
      </c>
      <c r="D54" s="368">
        <f t="shared" si="0"/>
        <v>1.5500000000000291E-2</v>
      </c>
      <c r="E54" s="370"/>
      <c r="F54" s="366">
        <v>0.49406250000000002</v>
      </c>
      <c r="G54" s="367">
        <v>7.3101000000000003</v>
      </c>
      <c r="H54" s="367">
        <v>7.3090000000000002</v>
      </c>
      <c r="I54" s="369">
        <f t="shared" si="1"/>
        <v>1.1000000000001009E-3</v>
      </c>
      <c r="J54" s="370"/>
      <c r="K54" s="366">
        <v>0.48063657407407406</v>
      </c>
      <c r="L54" s="367">
        <v>7.2788000000000004</v>
      </c>
      <c r="M54" s="367">
        <v>7.2750000000000004</v>
      </c>
      <c r="N54" s="369">
        <f t="shared" si="2"/>
        <v>3.8000000000000256E-3</v>
      </c>
    </row>
    <row r="55" spans="1:14" x14ac:dyDescent="0.35">
      <c r="A55" s="366">
        <v>0.63086805555555558</v>
      </c>
      <c r="B55" s="367">
        <v>7.3841999999999999</v>
      </c>
      <c r="C55" s="367">
        <v>7.391</v>
      </c>
      <c r="D55" s="368">
        <f t="shared" si="0"/>
        <v>6.8000000000001393E-3</v>
      </c>
      <c r="E55" s="370"/>
      <c r="F55" s="366">
        <v>0.49417824074074074</v>
      </c>
      <c r="G55" s="367">
        <v>7.2717999999999998</v>
      </c>
      <c r="H55" s="367">
        <v>7.2770000000000001</v>
      </c>
      <c r="I55" s="369">
        <f t="shared" si="1"/>
        <v>5.2000000000003155E-3</v>
      </c>
      <c r="J55" s="370"/>
      <c r="K55" s="366">
        <v>0.48075231481481484</v>
      </c>
      <c r="L55" s="367">
        <v>7.2727000000000004</v>
      </c>
      <c r="M55" s="367">
        <v>7.27</v>
      </c>
      <c r="N55" s="369">
        <f t="shared" si="2"/>
        <v>2.7000000000008129E-3</v>
      </c>
    </row>
    <row r="56" spans="1:14" x14ac:dyDescent="0.35">
      <c r="A56" s="366">
        <v>0.63098379629629631</v>
      </c>
      <c r="B56" s="367">
        <v>7.4576000000000002</v>
      </c>
      <c r="C56" s="367">
        <v>7.4880000000000004</v>
      </c>
      <c r="D56" s="368">
        <f t="shared" si="0"/>
        <v>3.0400000000000205E-2</v>
      </c>
      <c r="E56" s="370"/>
      <c r="F56" s="366">
        <v>0.49429398148148146</v>
      </c>
      <c r="G56" s="367">
        <v>7.2502000000000004</v>
      </c>
      <c r="H56" s="367">
        <v>7.3170000000000002</v>
      </c>
      <c r="I56" s="369">
        <f t="shared" si="1"/>
        <v>6.6799999999999748E-2</v>
      </c>
      <c r="J56" s="370"/>
      <c r="K56" s="366">
        <v>0.48086805555555556</v>
      </c>
      <c r="L56" s="367">
        <v>7.282</v>
      </c>
      <c r="M56" s="367">
        <v>7.2750000000000004</v>
      </c>
      <c r="N56" s="369">
        <f t="shared" si="2"/>
        <v>6.9999999999996732E-3</v>
      </c>
    </row>
    <row r="57" spans="1:14" x14ac:dyDescent="0.35">
      <c r="A57" s="366">
        <v>0.63109953703703703</v>
      </c>
      <c r="B57" s="367">
        <v>7.5202</v>
      </c>
      <c r="C57" s="367">
        <v>7.41</v>
      </c>
      <c r="D57" s="368">
        <f t="shared" si="0"/>
        <v>0.11019999999999985</v>
      </c>
      <c r="E57" s="370"/>
      <c r="F57" s="366">
        <v>0.49440972222222224</v>
      </c>
      <c r="G57" s="367">
        <v>7.2892000000000001</v>
      </c>
      <c r="H57" s="367">
        <v>7.3029999999999999</v>
      </c>
      <c r="I57" s="369">
        <f t="shared" si="1"/>
        <v>1.3799999999999812E-2</v>
      </c>
      <c r="J57" s="370"/>
      <c r="K57" s="366">
        <v>0.48098379629629628</v>
      </c>
      <c r="L57" s="367">
        <v>7.2544000000000004</v>
      </c>
      <c r="M57" s="367">
        <v>7.2530000000000001</v>
      </c>
      <c r="N57" s="369">
        <f t="shared" si="2"/>
        <v>1.4000000000002899E-3</v>
      </c>
    </row>
    <row r="58" spans="1:14" x14ac:dyDescent="0.35">
      <c r="A58" s="366">
        <v>0.63121527777777775</v>
      </c>
      <c r="B58" s="367">
        <v>7.4203000000000001</v>
      </c>
      <c r="C58" s="367">
        <v>7.3559999999999999</v>
      </c>
      <c r="D58" s="368">
        <f t="shared" si="0"/>
        <v>6.4300000000000246E-2</v>
      </c>
      <c r="E58" s="370"/>
      <c r="F58" s="366">
        <v>0.49452546296296296</v>
      </c>
      <c r="G58" s="367">
        <v>7.2561999999999998</v>
      </c>
      <c r="H58" s="367">
        <v>7.3209999999999997</v>
      </c>
      <c r="I58" s="369">
        <f t="shared" si="1"/>
        <v>6.4799999999999969E-2</v>
      </c>
      <c r="J58" s="370"/>
      <c r="K58" s="366">
        <v>0.48109953703703706</v>
      </c>
      <c r="L58" s="367">
        <v>7.2397</v>
      </c>
      <c r="M58" s="367">
        <v>7.218</v>
      </c>
      <c r="N58" s="369">
        <f t="shared" si="2"/>
        <v>2.1700000000000053E-2</v>
      </c>
    </row>
    <row r="59" spans="1:14" x14ac:dyDescent="0.35">
      <c r="A59" s="366">
        <v>0.63133101851851847</v>
      </c>
      <c r="B59" s="367">
        <v>7.3463000000000003</v>
      </c>
      <c r="C59" s="367">
        <v>7.3170000000000002</v>
      </c>
      <c r="D59" s="368">
        <f t="shared" si="0"/>
        <v>2.9300000000000104E-2</v>
      </c>
      <c r="E59" s="370"/>
      <c r="F59" s="366">
        <v>0.49464120370370368</v>
      </c>
      <c r="G59" s="367">
        <v>7.2328000000000001</v>
      </c>
      <c r="H59" s="367">
        <v>7.3289999999999997</v>
      </c>
      <c r="I59" s="369">
        <f t="shared" si="1"/>
        <v>9.6199999999999619E-2</v>
      </c>
      <c r="J59" s="370"/>
      <c r="K59" s="366">
        <v>0.48121527777777778</v>
      </c>
      <c r="L59" s="367">
        <v>7.1929999999999996</v>
      </c>
      <c r="M59" s="367">
        <v>7.194</v>
      </c>
      <c r="N59" s="369">
        <f t="shared" si="2"/>
        <v>1.000000000000334E-3</v>
      </c>
    </row>
    <row r="60" spans="1:14" x14ac:dyDescent="0.35">
      <c r="A60" s="366">
        <v>0.6314467592592593</v>
      </c>
      <c r="B60" s="367">
        <v>7.3422000000000001</v>
      </c>
      <c r="C60" s="367">
        <v>7.3239999999999998</v>
      </c>
      <c r="D60" s="368">
        <f t="shared" si="0"/>
        <v>1.8200000000000216E-2</v>
      </c>
      <c r="E60" s="370"/>
      <c r="F60" s="366">
        <v>0.49475694444444446</v>
      </c>
      <c r="G60" s="367">
        <v>7.2049000000000003</v>
      </c>
      <c r="H60" s="367">
        <v>7.3040000000000003</v>
      </c>
      <c r="I60" s="369">
        <f t="shared" si="1"/>
        <v>9.9099999999999966E-2</v>
      </c>
      <c r="J60" s="370"/>
      <c r="K60" s="366">
        <v>0.48133101851851851</v>
      </c>
      <c r="L60" s="367">
        <v>7.1839000000000004</v>
      </c>
      <c r="M60" s="367">
        <v>7.1779999999999999</v>
      </c>
      <c r="N60" s="369">
        <f t="shared" si="2"/>
        <v>5.9000000000004604E-3</v>
      </c>
    </row>
    <row r="61" spans="1:14" x14ac:dyDescent="0.35">
      <c r="A61" s="366">
        <v>0.63156250000000003</v>
      </c>
      <c r="B61" s="367">
        <v>7.3483999999999998</v>
      </c>
      <c r="C61" s="367">
        <v>7.351</v>
      </c>
      <c r="D61" s="368">
        <f t="shared" si="0"/>
        <v>2.6000000000001577E-3</v>
      </c>
      <c r="E61" s="370"/>
      <c r="F61" s="366">
        <v>0.49487268518518518</v>
      </c>
      <c r="G61" s="367">
        <v>7.2351000000000001</v>
      </c>
      <c r="H61" s="367">
        <v>7.298</v>
      </c>
      <c r="I61" s="369">
        <f t="shared" si="1"/>
        <v>6.2899999999999956E-2</v>
      </c>
      <c r="J61" s="370"/>
      <c r="K61" s="366">
        <v>0.48144675925925928</v>
      </c>
      <c r="L61" s="367">
        <v>7.1905999999999999</v>
      </c>
      <c r="M61" s="367">
        <v>7.1879999999999997</v>
      </c>
      <c r="N61" s="369">
        <f t="shared" si="2"/>
        <v>2.6000000000001577E-3</v>
      </c>
    </row>
    <row r="62" spans="1:14" x14ac:dyDescent="0.35">
      <c r="A62" s="366">
        <v>0.63167824074074075</v>
      </c>
      <c r="B62" s="367">
        <v>7.3719000000000001</v>
      </c>
      <c r="C62" s="367">
        <v>7.4029999999999996</v>
      </c>
      <c r="D62" s="368">
        <f t="shared" si="0"/>
        <v>3.1099999999999461E-2</v>
      </c>
      <c r="E62" s="370"/>
      <c r="F62" s="366">
        <v>0.4949884259259259</v>
      </c>
      <c r="G62" s="367">
        <v>7.1940999999999997</v>
      </c>
      <c r="H62" s="367">
        <v>7.2910000000000004</v>
      </c>
      <c r="I62" s="369">
        <f t="shared" si="1"/>
        <v>9.6900000000000652E-2</v>
      </c>
      <c r="J62" s="370"/>
      <c r="K62" s="366">
        <v>0.4815625</v>
      </c>
      <c r="L62" s="367">
        <v>7.2012999999999998</v>
      </c>
      <c r="M62" s="367">
        <v>7.2069999999999999</v>
      </c>
      <c r="N62" s="369">
        <f t="shared" si="2"/>
        <v>5.7000000000000384E-3</v>
      </c>
    </row>
    <row r="63" spans="1:14" x14ac:dyDescent="0.35">
      <c r="A63" s="366">
        <v>0.63179398148148147</v>
      </c>
      <c r="B63" s="367">
        <v>7.4382999999999999</v>
      </c>
      <c r="C63" s="367">
        <v>7.4809999999999999</v>
      </c>
      <c r="D63" s="368">
        <f t="shared" si="0"/>
        <v>4.269999999999996E-2</v>
      </c>
      <c r="E63" s="370"/>
      <c r="F63" s="366">
        <v>0.49510416666666668</v>
      </c>
      <c r="G63" s="367">
        <v>7.1843000000000004</v>
      </c>
      <c r="H63" s="367">
        <v>7.2560000000000002</v>
      </c>
      <c r="I63" s="369">
        <f t="shared" si="1"/>
        <v>7.1699999999999875E-2</v>
      </c>
      <c r="J63" s="370"/>
      <c r="K63" s="366">
        <v>0.48167824074074073</v>
      </c>
      <c r="L63" s="367">
        <v>7.2255000000000003</v>
      </c>
      <c r="M63" s="367">
        <v>7.2450000000000001</v>
      </c>
      <c r="N63" s="369">
        <f t="shared" si="2"/>
        <v>1.9499999999999851E-2</v>
      </c>
    </row>
    <row r="64" spans="1:14" x14ac:dyDescent="0.35">
      <c r="A64" s="366">
        <v>0.63190972222222219</v>
      </c>
      <c r="B64" s="367">
        <v>7.5004</v>
      </c>
      <c r="C64" s="367">
        <v>7.5149999999999997</v>
      </c>
      <c r="D64" s="368">
        <f t="shared" si="0"/>
        <v>1.4599999999999724E-2</v>
      </c>
      <c r="E64" s="370"/>
      <c r="F64" s="366">
        <v>0.4952199074074074</v>
      </c>
      <c r="G64" s="367">
        <v>7.2423000000000002</v>
      </c>
      <c r="H64" s="367">
        <v>7.28</v>
      </c>
      <c r="I64" s="369">
        <f t="shared" si="1"/>
        <v>3.7700000000000067E-2</v>
      </c>
      <c r="J64" s="370"/>
      <c r="K64" s="366">
        <v>0.4817939814814815</v>
      </c>
      <c r="L64" s="367">
        <v>7.3095999999999997</v>
      </c>
      <c r="M64" s="367">
        <v>7.3</v>
      </c>
      <c r="N64" s="369">
        <f t="shared" si="2"/>
        <v>9.5999999999998309E-3</v>
      </c>
    </row>
    <row r="65" spans="1:14" x14ac:dyDescent="0.35">
      <c r="A65" s="366">
        <v>0.63202546296296302</v>
      </c>
      <c r="B65" s="367">
        <v>7.5609999999999999</v>
      </c>
      <c r="C65" s="367">
        <v>7.5309999999999997</v>
      </c>
      <c r="D65" s="368">
        <f t="shared" si="0"/>
        <v>3.0000000000000249E-2</v>
      </c>
      <c r="E65" s="370"/>
      <c r="F65" s="366">
        <v>0.49533564814814812</v>
      </c>
      <c r="G65" s="367">
        <v>7.2565999999999997</v>
      </c>
      <c r="H65" s="367">
        <v>7.2880000000000003</v>
      </c>
      <c r="I65" s="369">
        <f t="shared" si="1"/>
        <v>3.1400000000000539E-2</v>
      </c>
      <c r="J65" s="370"/>
      <c r="K65" s="366">
        <v>0.48190972222222223</v>
      </c>
      <c r="L65" s="367">
        <v>7.2967000000000004</v>
      </c>
      <c r="M65" s="367">
        <v>7.2910000000000004</v>
      </c>
      <c r="N65" s="369">
        <f t="shared" si="2"/>
        <v>5.7000000000000384E-3</v>
      </c>
    </row>
    <row r="66" spans="1:14" x14ac:dyDescent="0.35">
      <c r="A66" s="366">
        <v>0.63214120370370364</v>
      </c>
      <c r="B66" s="367">
        <v>7.5467000000000004</v>
      </c>
      <c r="C66" s="367">
        <v>7.5460000000000003</v>
      </c>
      <c r="D66" s="368">
        <f t="shared" si="0"/>
        <v>7.0000000000014495E-4</v>
      </c>
      <c r="E66" s="370"/>
      <c r="F66" s="366">
        <v>0.4954513888888889</v>
      </c>
      <c r="G66" s="367">
        <v>7.2371999999999996</v>
      </c>
      <c r="H66" s="367">
        <v>7.3120000000000003</v>
      </c>
      <c r="I66" s="369">
        <f t="shared" si="1"/>
        <v>7.4800000000000644E-2</v>
      </c>
      <c r="J66" s="370"/>
      <c r="K66" s="366">
        <v>0.48202546296296295</v>
      </c>
      <c r="L66" s="367">
        <v>7.2915000000000001</v>
      </c>
      <c r="M66" s="367">
        <v>7.2869999999999999</v>
      </c>
      <c r="N66" s="369">
        <f t="shared" si="2"/>
        <v>4.5000000000001705E-3</v>
      </c>
    </row>
    <row r="67" spans="1:14" x14ac:dyDescent="0.35">
      <c r="A67" s="366">
        <v>0.63225694444444447</v>
      </c>
      <c r="B67" s="367">
        <v>7.5635000000000003</v>
      </c>
      <c r="C67" s="367">
        <v>7.5010000000000003</v>
      </c>
      <c r="D67" s="368">
        <f t="shared" si="0"/>
        <v>6.25E-2</v>
      </c>
      <c r="E67" s="370"/>
      <c r="F67" s="366">
        <v>0.49556712962962962</v>
      </c>
      <c r="G67" s="367">
        <v>7.1921999999999997</v>
      </c>
      <c r="H67" s="367">
        <v>7.306</v>
      </c>
      <c r="I67" s="369">
        <f t="shared" si="1"/>
        <v>0.11380000000000035</v>
      </c>
      <c r="J67" s="370"/>
      <c r="K67" s="366">
        <v>0.48214120370370372</v>
      </c>
      <c r="L67" s="367">
        <v>7.2801</v>
      </c>
      <c r="M67" s="367">
        <v>7.2720000000000002</v>
      </c>
      <c r="N67" s="369">
        <f t="shared" si="2"/>
        <v>8.099999999999774E-3</v>
      </c>
    </row>
    <row r="68" spans="1:14" x14ac:dyDescent="0.35">
      <c r="A68" s="371"/>
      <c r="B68" s="141"/>
      <c r="C68" s="247" t="s">
        <v>249</v>
      </c>
      <c r="D68" s="248">
        <f>AVERAGE(D8:D67)</f>
        <v>3.8516666666666692E-2</v>
      </c>
      <c r="E68" s="370"/>
      <c r="F68" s="141"/>
      <c r="G68" s="141"/>
      <c r="H68" s="247" t="s">
        <v>249</v>
      </c>
      <c r="I68" s="248">
        <f>AVERAGE(I8:I67)</f>
        <v>4.167166666666676E-2</v>
      </c>
      <c r="J68" s="370"/>
      <c r="K68" s="141"/>
      <c r="L68" s="141"/>
      <c r="M68" s="247" t="s">
        <v>249</v>
      </c>
      <c r="N68" s="248">
        <f>AVERAGE(N8:N67)</f>
        <v>7.5450000000000161E-3</v>
      </c>
    </row>
    <row r="69" spans="1:14" x14ac:dyDescent="0.35">
      <c r="A69" s="372"/>
    </row>
    <row r="70" spans="1:14" x14ac:dyDescent="0.35">
      <c r="A70" s="372"/>
    </row>
    <row r="71" spans="1:14" x14ac:dyDescent="0.35">
      <c r="A71" s="372"/>
    </row>
    <row r="72" spans="1:14" x14ac:dyDescent="0.35">
      <c r="A72" s="372"/>
    </row>
    <row r="73" spans="1:14" x14ac:dyDescent="0.35">
      <c r="A73" s="372"/>
    </row>
    <row r="74" spans="1:14" x14ac:dyDescent="0.35">
      <c r="A74" s="372"/>
    </row>
    <row r="75" spans="1:14" x14ac:dyDescent="0.35">
      <c r="A75" s="372"/>
    </row>
    <row r="76" spans="1:14" x14ac:dyDescent="0.35">
      <c r="A76" s="372"/>
    </row>
    <row r="77" spans="1:14" x14ac:dyDescent="0.35">
      <c r="A77" s="372"/>
    </row>
    <row r="78" spans="1:14" x14ac:dyDescent="0.35">
      <c r="A78" s="372"/>
    </row>
    <row r="79" spans="1:14" x14ac:dyDescent="0.35">
      <c r="A79" s="372"/>
    </row>
    <row r="83" spans="1:14" ht="15" customHeight="1" x14ac:dyDescent="0.35">
      <c r="A83" s="373"/>
      <c r="B83" s="373"/>
      <c r="C83" s="373"/>
      <c r="D83" s="373"/>
    </row>
    <row r="84" spans="1:14" ht="15" customHeight="1" x14ac:dyDescent="0.35">
      <c r="A84" s="373"/>
      <c r="B84" s="373"/>
      <c r="C84" s="373"/>
      <c r="D84" s="373"/>
    </row>
    <row r="85" spans="1:14" x14ac:dyDescent="0.35">
      <c r="A85" s="363" t="s">
        <v>275</v>
      </c>
      <c r="B85" s="363"/>
      <c r="C85" s="363"/>
      <c r="D85" s="363"/>
      <c r="E85" s="364"/>
      <c r="F85" s="363" t="s">
        <v>276</v>
      </c>
      <c r="G85" s="363"/>
      <c r="H85" s="363"/>
      <c r="I85" s="363"/>
      <c r="J85" s="364"/>
      <c r="K85" s="363" t="s">
        <v>277</v>
      </c>
      <c r="L85" s="363"/>
      <c r="M85" s="363"/>
      <c r="N85" s="363"/>
    </row>
    <row r="86" spans="1:14" x14ac:dyDescent="0.35">
      <c r="A86" s="365" t="s">
        <v>271</v>
      </c>
      <c r="B86" s="365" t="s">
        <v>272</v>
      </c>
      <c r="C86" s="365" t="s">
        <v>273</v>
      </c>
      <c r="D86" s="365" t="s">
        <v>274</v>
      </c>
      <c r="E86" s="364"/>
      <c r="F86" s="365" t="s">
        <v>271</v>
      </c>
      <c r="G86" s="365" t="s">
        <v>272</v>
      </c>
      <c r="H86" s="365" t="s">
        <v>273</v>
      </c>
      <c r="I86" s="365" t="s">
        <v>274</v>
      </c>
      <c r="J86" s="364"/>
      <c r="K86" s="365" t="s">
        <v>271</v>
      </c>
      <c r="L86" s="365" t="s">
        <v>272</v>
      </c>
      <c r="M86" s="365" t="s">
        <v>273</v>
      </c>
      <c r="N86" s="365" t="s">
        <v>274</v>
      </c>
    </row>
    <row r="87" spans="1:14" x14ac:dyDescent="0.35">
      <c r="A87" s="366">
        <v>0.56841435185185185</v>
      </c>
      <c r="B87" s="367">
        <v>11.4436</v>
      </c>
      <c r="C87" s="367">
        <v>11.429</v>
      </c>
      <c r="D87" s="368">
        <f t="shared" ref="D87:D146" si="3">ABS(B87-C87)</f>
        <v>1.4599999999999724E-2</v>
      </c>
      <c r="E87" s="364"/>
      <c r="F87" s="366">
        <v>0.79447916666666663</v>
      </c>
      <c r="G87" s="367">
        <v>13.701000000000001</v>
      </c>
      <c r="H87" s="367">
        <v>13.667</v>
      </c>
      <c r="I87" s="369">
        <f t="shared" ref="I87:I146" si="4">ABS(G87-H87)</f>
        <v>3.4000000000000696E-2</v>
      </c>
      <c r="J87" s="364"/>
      <c r="K87" s="366">
        <v>0.58068287037037036</v>
      </c>
      <c r="L87" s="367">
        <v>14.4977</v>
      </c>
      <c r="M87" s="367">
        <v>14.507999999999999</v>
      </c>
      <c r="N87" s="368">
        <f t="shared" ref="N87:N120" si="5">ABS(L87-M87)</f>
        <v>1.0299999999999088E-2</v>
      </c>
    </row>
    <row r="88" spans="1:14" x14ac:dyDescent="0.35">
      <c r="A88" s="366">
        <v>0.56853009259259257</v>
      </c>
      <c r="B88" s="367">
        <v>11.4346</v>
      </c>
      <c r="C88" s="367">
        <v>11.420999999999999</v>
      </c>
      <c r="D88" s="368">
        <f t="shared" si="3"/>
        <v>1.3600000000000279E-2</v>
      </c>
      <c r="E88" s="364"/>
      <c r="F88" s="366">
        <v>0.79459490740740746</v>
      </c>
      <c r="G88" s="367">
        <v>13.621</v>
      </c>
      <c r="H88" s="367">
        <v>13.644</v>
      </c>
      <c r="I88" s="369">
        <f t="shared" si="4"/>
        <v>2.2999999999999687E-2</v>
      </c>
      <c r="J88" s="364"/>
      <c r="K88" s="366">
        <v>0.58079861111111108</v>
      </c>
      <c r="L88" s="367">
        <v>14.5381</v>
      </c>
      <c r="M88" s="367">
        <v>14.513999999999999</v>
      </c>
      <c r="N88" s="368">
        <f t="shared" si="5"/>
        <v>2.4100000000000676E-2</v>
      </c>
    </row>
    <row r="89" spans="1:14" x14ac:dyDescent="0.35">
      <c r="A89" s="366">
        <v>0.56864583333333329</v>
      </c>
      <c r="B89" s="367">
        <v>11.4383</v>
      </c>
      <c r="C89" s="367">
        <v>11.423</v>
      </c>
      <c r="D89" s="368">
        <f t="shared" si="3"/>
        <v>1.5299999999999869E-2</v>
      </c>
      <c r="E89" s="364"/>
      <c r="F89" s="366">
        <v>0.79471064814814818</v>
      </c>
      <c r="G89" s="367">
        <v>13.741199999999999</v>
      </c>
      <c r="H89" s="367">
        <v>13.78</v>
      </c>
      <c r="I89" s="369">
        <f t="shared" si="4"/>
        <v>3.8800000000000168E-2</v>
      </c>
      <c r="J89" s="364"/>
      <c r="K89" s="366">
        <v>0.58091435185185181</v>
      </c>
      <c r="L89" s="367">
        <v>14.5665</v>
      </c>
      <c r="M89" s="367">
        <v>14.532</v>
      </c>
      <c r="N89" s="368">
        <f t="shared" si="5"/>
        <v>3.4499999999999531E-2</v>
      </c>
    </row>
    <row r="90" spans="1:14" x14ac:dyDescent="0.35">
      <c r="A90" s="366">
        <v>0.56876157407407413</v>
      </c>
      <c r="B90" s="367">
        <v>11.4307</v>
      </c>
      <c r="C90" s="367">
        <v>11.409000000000001</v>
      </c>
      <c r="D90" s="368">
        <f t="shared" si="3"/>
        <v>2.1699999999999164E-2</v>
      </c>
      <c r="E90" s="364"/>
      <c r="F90" s="366">
        <v>0.79482638888888879</v>
      </c>
      <c r="G90" s="367">
        <v>14.0291</v>
      </c>
      <c r="H90" s="367">
        <v>14.039</v>
      </c>
      <c r="I90" s="369">
        <f t="shared" si="4"/>
        <v>9.9000000000000199E-3</v>
      </c>
      <c r="J90" s="364"/>
      <c r="K90" s="366">
        <v>0.58103009259259264</v>
      </c>
      <c r="L90" s="367">
        <v>14.571999999999999</v>
      </c>
      <c r="M90" s="367">
        <v>14.515000000000001</v>
      </c>
      <c r="N90" s="368">
        <f t="shared" si="5"/>
        <v>5.6999999999998607E-2</v>
      </c>
    </row>
    <row r="91" spans="1:14" x14ac:dyDescent="0.35">
      <c r="A91" s="366">
        <v>0.56887731481481485</v>
      </c>
      <c r="B91" s="367">
        <v>11.3904</v>
      </c>
      <c r="C91" s="367">
        <v>11.384</v>
      </c>
      <c r="D91" s="368">
        <f t="shared" si="3"/>
        <v>6.3999999999992951E-3</v>
      </c>
      <c r="E91" s="364"/>
      <c r="F91" s="366">
        <v>0.79494212962962962</v>
      </c>
      <c r="G91" s="367">
        <v>14.3512</v>
      </c>
      <c r="H91" s="367">
        <v>14.321999999999999</v>
      </c>
      <c r="I91" s="369">
        <f t="shared" si="4"/>
        <v>2.9200000000001225E-2</v>
      </c>
      <c r="J91" s="364"/>
      <c r="K91" s="366">
        <v>0.58114583333333336</v>
      </c>
      <c r="L91" s="367">
        <v>14.5227</v>
      </c>
      <c r="M91" s="367">
        <v>14.494</v>
      </c>
      <c r="N91" s="368">
        <f t="shared" si="5"/>
        <v>2.8700000000000614E-2</v>
      </c>
    </row>
    <row r="92" spans="1:14" x14ac:dyDescent="0.35">
      <c r="A92" s="366">
        <v>0.56899305555555557</v>
      </c>
      <c r="B92" s="367">
        <v>11.351000000000001</v>
      </c>
      <c r="C92" s="367">
        <v>11.334</v>
      </c>
      <c r="D92" s="368">
        <f t="shared" si="3"/>
        <v>1.7000000000001236E-2</v>
      </c>
      <c r="E92" s="364"/>
      <c r="F92" s="366">
        <v>0.79505787037037035</v>
      </c>
      <c r="G92" s="367">
        <v>14.539</v>
      </c>
      <c r="H92" s="367">
        <v>14.528</v>
      </c>
      <c r="I92" s="369">
        <f t="shared" si="4"/>
        <v>1.0999999999999233E-2</v>
      </c>
      <c r="J92" s="364"/>
      <c r="K92" s="366">
        <v>0.58126157407407408</v>
      </c>
      <c r="L92" s="367">
        <v>14.4476</v>
      </c>
      <c r="M92" s="367">
        <v>14.398999999999999</v>
      </c>
      <c r="N92" s="368">
        <f t="shared" si="5"/>
        <v>4.8600000000000421E-2</v>
      </c>
    </row>
    <row r="93" spans="1:14" x14ac:dyDescent="0.35">
      <c r="A93" s="366">
        <v>0.56910879629629629</v>
      </c>
      <c r="B93" s="367">
        <v>11.329499999999999</v>
      </c>
      <c r="C93" s="367">
        <v>11.308</v>
      </c>
      <c r="D93" s="368">
        <f t="shared" si="3"/>
        <v>2.1499999999999631E-2</v>
      </c>
      <c r="E93" s="364"/>
      <c r="F93" s="366">
        <v>0.79517361111111118</v>
      </c>
      <c r="G93" s="367">
        <v>14.497999999999999</v>
      </c>
      <c r="H93" s="367">
        <v>14.513</v>
      </c>
      <c r="I93" s="369">
        <f t="shared" si="4"/>
        <v>1.5000000000000568E-2</v>
      </c>
      <c r="J93" s="364"/>
      <c r="K93" s="366">
        <v>0.58137731481481481</v>
      </c>
      <c r="L93" s="367">
        <v>14.4274</v>
      </c>
      <c r="M93" s="367">
        <v>14.397</v>
      </c>
      <c r="N93" s="368">
        <f t="shared" si="5"/>
        <v>3.0400000000000205E-2</v>
      </c>
    </row>
    <row r="94" spans="1:14" x14ac:dyDescent="0.35">
      <c r="A94" s="366">
        <v>0.56922453703703701</v>
      </c>
      <c r="B94" s="367">
        <v>11.282999999999999</v>
      </c>
      <c r="C94" s="367">
        <v>11.273</v>
      </c>
      <c r="D94" s="368">
        <f t="shared" si="3"/>
        <v>9.9999999999997868E-3</v>
      </c>
      <c r="E94" s="364"/>
      <c r="F94" s="366">
        <v>0.7952893518518519</v>
      </c>
      <c r="G94" s="367">
        <v>14.2415</v>
      </c>
      <c r="H94" s="367">
        <v>14.281000000000001</v>
      </c>
      <c r="I94" s="369">
        <f t="shared" si="4"/>
        <v>3.9500000000000313E-2</v>
      </c>
      <c r="J94" s="364"/>
      <c r="K94" s="366">
        <v>0.58149305555555553</v>
      </c>
      <c r="L94" s="367">
        <v>14.3543</v>
      </c>
      <c r="M94" s="367">
        <v>14.417</v>
      </c>
      <c r="N94" s="368">
        <f t="shared" si="5"/>
        <v>6.2699999999999534E-2</v>
      </c>
    </row>
    <row r="95" spans="1:14" x14ac:dyDescent="0.35">
      <c r="A95" s="366">
        <v>0.56934027777777774</v>
      </c>
      <c r="B95" s="367">
        <v>11.2682</v>
      </c>
      <c r="C95" s="367">
        <v>11.257</v>
      </c>
      <c r="D95" s="368">
        <f t="shared" si="3"/>
        <v>1.1200000000000543E-2</v>
      </c>
      <c r="E95" s="364"/>
      <c r="F95" s="366">
        <v>0.79540509259259251</v>
      </c>
      <c r="G95" s="367">
        <v>14.062099999999999</v>
      </c>
      <c r="H95" s="367">
        <v>14.074</v>
      </c>
      <c r="I95" s="369">
        <f t="shared" si="4"/>
        <v>1.1900000000000688E-2</v>
      </c>
      <c r="J95" s="364"/>
      <c r="K95" s="366">
        <v>0.58160879629629625</v>
      </c>
      <c r="L95" s="367">
        <v>14.390599999999999</v>
      </c>
      <c r="M95" s="367">
        <v>14.395</v>
      </c>
      <c r="N95" s="368">
        <f t="shared" si="5"/>
        <v>4.4000000000004036E-3</v>
      </c>
    </row>
    <row r="96" spans="1:14" x14ac:dyDescent="0.35">
      <c r="A96" s="366">
        <v>0.56945601851851857</v>
      </c>
      <c r="B96" s="367">
        <v>11.2502</v>
      </c>
      <c r="C96" s="367">
        <v>11.239000000000001</v>
      </c>
      <c r="D96" s="368">
        <f t="shared" si="3"/>
        <v>1.1199999999998766E-2</v>
      </c>
      <c r="E96" s="364"/>
      <c r="F96" s="366">
        <v>0.79552083333333334</v>
      </c>
      <c r="G96" s="367">
        <v>13.853199999999999</v>
      </c>
      <c r="H96" s="367">
        <v>13.882999999999999</v>
      </c>
      <c r="I96" s="369">
        <f t="shared" si="4"/>
        <v>2.9799999999999827E-2</v>
      </c>
      <c r="J96" s="364"/>
      <c r="K96" s="366">
        <v>0.58172453703703708</v>
      </c>
      <c r="L96" s="367">
        <v>14.3874</v>
      </c>
      <c r="M96" s="367">
        <v>14.351000000000001</v>
      </c>
      <c r="N96" s="368">
        <f t="shared" si="5"/>
        <v>3.6399999999998656E-2</v>
      </c>
    </row>
    <row r="97" spans="1:14" x14ac:dyDescent="0.35">
      <c r="A97" s="366">
        <v>0.56957175925925929</v>
      </c>
      <c r="B97" s="367">
        <v>11.235300000000001</v>
      </c>
      <c r="C97" s="367">
        <v>11.224</v>
      </c>
      <c r="D97" s="368">
        <f t="shared" si="3"/>
        <v>1.130000000000031E-2</v>
      </c>
      <c r="E97" s="364"/>
      <c r="F97" s="366">
        <v>0.79563657407407407</v>
      </c>
      <c r="G97" s="367">
        <v>13.7714</v>
      </c>
      <c r="H97" s="367">
        <v>13.741</v>
      </c>
      <c r="I97" s="369">
        <f t="shared" si="4"/>
        <v>3.0400000000000205E-2</v>
      </c>
      <c r="J97" s="364"/>
      <c r="K97" s="366">
        <v>0.5818402777777778</v>
      </c>
      <c r="L97" s="367">
        <v>14.393700000000001</v>
      </c>
      <c r="M97" s="367">
        <v>14.394</v>
      </c>
      <c r="N97" s="368">
        <f t="shared" si="5"/>
        <v>2.9999999999930083E-4</v>
      </c>
    </row>
    <row r="98" spans="1:14" x14ac:dyDescent="0.35">
      <c r="A98" s="366">
        <v>0.56968750000000001</v>
      </c>
      <c r="B98" s="367">
        <v>11.261100000000001</v>
      </c>
      <c r="C98" s="367">
        <v>11.247</v>
      </c>
      <c r="D98" s="368">
        <f t="shared" si="3"/>
        <v>1.410000000000089E-2</v>
      </c>
      <c r="E98" s="364"/>
      <c r="F98" s="366">
        <v>0.79575231481481479</v>
      </c>
      <c r="G98" s="367">
        <v>13.631</v>
      </c>
      <c r="H98" s="367">
        <v>13.638</v>
      </c>
      <c r="I98" s="369">
        <f t="shared" si="4"/>
        <v>6.9999999999996732E-3</v>
      </c>
      <c r="J98" s="364"/>
      <c r="K98" s="366">
        <v>0.58195601851851853</v>
      </c>
      <c r="L98" s="367">
        <v>14.3804</v>
      </c>
      <c r="M98" s="367">
        <v>14.353999999999999</v>
      </c>
      <c r="N98" s="368">
        <f t="shared" si="5"/>
        <v>2.6400000000000645E-2</v>
      </c>
    </row>
    <row r="99" spans="1:14" x14ac:dyDescent="0.35">
      <c r="A99" s="366">
        <v>0.56980324074074074</v>
      </c>
      <c r="B99" s="367">
        <v>11.2707</v>
      </c>
      <c r="C99" s="367">
        <v>11.256</v>
      </c>
      <c r="D99" s="368">
        <f t="shared" si="3"/>
        <v>1.4699999999999491E-2</v>
      </c>
      <c r="E99" s="364"/>
      <c r="F99" s="366">
        <v>0.79586805555555562</v>
      </c>
      <c r="G99" s="367">
        <v>13.5763</v>
      </c>
      <c r="H99" s="367">
        <v>13.61</v>
      </c>
      <c r="I99" s="369">
        <f t="shared" si="4"/>
        <v>3.3699999999999619E-2</v>
      </c>
      <c r="J99" s="364"/>
      <c r="K99" s="366">
        <v>0.58207175925925925</v>
      </c>
      <c r="L99" s="367">
        <v>14.3706</v>
      </c>
      <c r="M99" s="367">
        <v>14.316000000000001</v>
      </c>
      <c r="N99" s="368">
        <f t="shared" si="5"/>
        <v>5.4599999999998872E-2</v>
      </c>
    </row>
    <row r="100" spans="1:14" x14ac:dyDescent="0.35">
      <c r="A100" s="366">
        <v>0.56991898148148146</v>
      </c>
      <c r="B100" s="367">
        <v>11.275399999999999</v>
      </c>
      <c r="C100" s="367">
        <v>11.275</v>
      </c>
      <c r="D100" s="368">
        <f t="shared" si="3"/>
        <v>3.9999999999906777E-4</v>
      </c>
      <c r="E100" s="364"/>
      <c r="F100" s="366">
        <v>0.79598379629629623</v>
      </c>
      <c r="G100" s="367">
        <v>13.558199999999999</v>
      </c>
      <c r="H100" s="367">
        <v>13.553000000000001</v>
      </c>
      <c r="I100" s="369">
        <f t="shared" si="4"/>
        <v>5.1999999999985391E-3</v>
      </c>
      <c r="J100" s="364"/>
      <c r="K100" s="366">
        <v>0.58218749999999997</v>
      </c>
      <c r="L100" s="367">
        <v>14.2643</v>
      </c>
      <c r="M100" s="367">
        <v>14.29</v>
      </c>
      <c r="N100" s="368">
        <f t="shared" si="5"/>
        <v>2.5699999999998724E-2</v>
      </c>
    </row>
    <row r="101" spans="1:14" x14ac:dyDescent="0.35">
      <c r="A101" s="366">
        <v>0.57003472222222218</v>
      </c>
      <c r="B101" s="367">
        <v>11.319900000000001</v>
      </c>
      <c r="C101" s="367">
        <v>11.305999999999999</v>
      </c>
      <c r="D101" s="368">
        <f t="shared" si="3"/>
        <v>1.3900000000001356E-2</v>
      </c>
      <c r="E101" s="364"/>
      <c r="F101" s="366">
        <v>0.79609953703703706</v>
      </c>
      <c r="G101" s="367">
        <v>13.543900000000001</v>
      </c>
      <c r="H101" s="367">
        <v>13.535</v>
      </c>
      <c r="I101" s="369">
        <f t="shared" si="4"/>
        <v>8.9000000000005741E-3</v>
      </c>
      <c r="J101" s="364"/>
      <c r="K101" s="366">
        <v>0.58230324074074069</v>
      </c>
      <c r="L101" s="367">
        <v>14.260400000000001</v>
      </c>
      <c r="M101" s="367">
        <v>14.305999999999999</v>
      </c>
      <c r="N101" s="368">
        <f t="shared" si="5"/>
        <v>4.5599999999998531E-2</v>
      </c>
    </row>
    <row r="102" spans="1:14" x14ac:dyDescent="0.35">
      <c r="A102" s="366">
        <v>0.57015046296296301</v>
      </c>
      <c r="B102" s="367">
        <v>11.324199999999999</v>
      </c>
      <c r="C102" s="367">
        <v>11.314</v>
      </c>
      <c r="D102" s="368">
        <f t="shared" si="3"/>
        <v>1.0199999999999321E-2</v>
      </c>
      <c r="E102" s="364"/>
      <c r="F102" s="366">
        <v>0.79621527777777779</v>
      </c>
      <c r="G102" s="367">
        <v>13.522399999999999</v>
      </c>
      <c r="H102" s="367">
        <v>13.497999999999999</v>
      </c>
      <c r="I102" s="369">
        <f t="shared" si="4"/>
        <v>2.4399999999999977E-2</v>
      </c>
      <c r="J102" s="364"/>
      <c r="K102" s="366">
        <v>0.58241898148148152</v>
      </c>
      <c r="L102" s="367">
        <v>14.333399999999999</v>
      </c>
      <c r="M102" s="367">
        <v>14.27</v>
      </c>
      <c r="N102" s="368">
        <f t="shared" si="5"/>
        <v>6.3399999999999679E-2</v>
      </c>
    </row>
    <row r="103" spans="1:14" x14ac:dyDescent="0.35">
      <c r="A103" s="366">
        <v>0.57026620370370373</v>
      </c>
      <c r="B103" s="367">
        <v>11.355499999999999</v>
      </c>
      <c r="C103" s="367">
        <v>11.342000000000001</v>
      </c>
      <c r="D103" s="368">
        <f t="shared" si="3"/>
        <v>1.3499999999998735E-2</v>
      </c>
      <c r="E103" s="364"/>
      <c r="F103" s="366">
        <v>0.79633101851851851</v>
      </c>
      <c r="G103" s="367">
        <v>13.4621</v>
      </c>
      <c r="H103" s="367">
        <v>13.473000000000001</v>
      </c>
      <c r="I103" s="369">
        <f t="shared" si="4"/>
        <v>1.0900000000001242E-2</v>
      </c>
      <c r="J103" s="364"/>
      <c r="K103" s="366">
        <v>0.58253472222222225</v>
      </c>
      <c r="L103" s="367">
        <v>14.3315</v>
      </c>
      <c r="M103" s="367">
        <v>14.308</v>
      </c>
      <c r="N103" s="368">
        <f t="shared" si="5"/>
        <v>2.3500000000000298E-2</v>
      </c>
    </row>
    <row r="104" spans="1:14" x14ac:dyDescent="0.35">
      <c r="A104" s="366">
        <v>0.57038194444444446</v>
      </c>
      <c r="B104" s="367">
        <v>11.3687</v>
      </c>
      <c r="C104" s="367">
        <v>11.353</v>
      </c>
      <c r="D104" s="368">
        <f t="shared" si="3"/>
        <v>1.5700000000000713E-2</v>
      </c>
      <c r="E104" s="364"/>
      <c r="F104" s="366">
        <v>0.79644675925925934</v>
      </c>
      <c r="G104" s="367">
        <v>13.423</v>
      </c>
      <c r="H104" s="367">
        <v>13.413</v>
      </c>
      <c r="I104" s="369">
        <f t="shared" si="4"/>
        <v>9.9999999999997868E-3</v>
      </c>
      <c r="J104" s="364"/>
      <c r="K104" s="366">
        <v>0.58265046296296297</v>
      </c>
      <c r="L104" s="367">
        <v>14.456899999999999</v>
      </c>
      <c r="M104" s="367">
        <v>14.377000000000001</v>
      </c>
      <c r="N104" s="368">
        <f t="shared" si="5"/>
        <v>7.9899999999998528E-2</v>
      </c>
    </row>
    <row r="105" spans="1:14" x14ac:dyDescent="0.35">
      <c r="A105" s="366">
        <v>0.57049768518518518</v>
      </c>
      <c r="B105" s="367">
        <v>11.3863</v>
      </c>
      <c r="C105" s="367">
        <v>11.371</v>
      </c>
      <c r="D105" s="368">
        <f t="shared" si="3"/>
        <v>1.5299999999999869E-2</v>
      </c>
      <c r="E105" s="364"/>
      <c r="F105" s="366">
        <v>0.79656249999999995</v>
      </c>
      <c r="G105" s="367">
        <v>13.623100000000001</v>
      </c>
      <c r="H105" s="367">
        <v>13.653</v>
      </c>
      <c r="I105" s="369">
        <f t="shared" si="4"/>
        <v>2.9899999999999594E-2</v>
      </c>
      <c r="J105" s="364"/>
      <c r="K105" s="366">
        <v>0.58276620370370369</v>
      </c>
      <c r="L105" s="367">
        <v>14.4404</v>
      </c>
      <c r="M105" s="367">
        <v>14.425000000000001</v>
      </c>
      <c r="N105" s="368">
        <f t="shared" si="5"/>
        <v>1.5399999999999636E-2</v>
      </c>
    </row>
    <row r="106" spans="1:14" x14ac:dyDescent="0.35">
      <c r="A106" s="366">
        <v>0.5706134259259259</v>
      </c>
      <c r="B106" s="367">
        <v>11.403600000000001</v>
      </c>
      <c r="C106" s="367">
        <v>11.384</v>
      </c>
      <c r="D106" s="368">
        <f t="shared" si="3"/>
        <v>1.9600000000000506E-2</v>
      </c>
      <c r="E106" s="364"/>
      <c r="F106" s="366">
        <v>0.79667824074074067</v>
      </c>
      <c r="G106" s="367">
        <v>13.7254</v>
      </c>
      <c r="H106" s="367">
        <v>13.715999999999999</v>
      </c>
      <c r="I106" s="369">
        <f t="shared" si="4"/>
        <v>9.4000000000011852E-3</v>
      </c>
      <c r="J106" s="364"/>
      <c r="K106" s="366">
        <v>0.58288194444444441</v>
      </c>
      <c r="L106" s="367">
        <v>14.4041</v>
      </c>
      <c r="M106" s="367">
        <v>14.417</v>
      </c>
      <c r="N106" s="368">
        <f t="shared" si="5"/>
        <v>1.2900000000000134E-2</v>
      </c>
    </row>
    <row r="107" spans="1:14" x14ac:dyDescent="0.35">
      <c r="A107" s="366">
        <v>0.57072916666666662</v>
      </c>
      <c r="B107" s="367">
        <v>11.4</v>
      </c>
      <c r="C107" s="367">
        <v>11.382999999999999</v>
      </c>
      <c r="D107" s="368">
        <f t="shared" si="3"/>
        <v>1.7000000000001236E-2</v>
      </c>
      <c r="E107" s="364"/>
      <c r="F107" s="366">
        <v>0.79679398148148151</v>
      </c>
      <c r="G107" s="367">
        <v>13.738</v>
      </c>
      <c r="H107" s="367">
        <v>13.701000000000001</v>
      </c>
      <c r="I107" s="369">
        <f t="shared" si="4"/>
        <v>3.6999999999999034E-2</v>
      </c>
      <c r="J107" s="364"/>
      <c r="K107" s="366">
        <v>0.58299768518518513</v>
      </c>
      <c r="L107" s="367">
        <v>14.422800000000001</v>
      </c>
      <c r="M107" s="367">
        <v>14.375999999999999</v>
      </c>
      <c r="N107" s="368">
        <f t="shared" si="5"/>
        <v>4.6800000000001063E-2</v>
      </c>
    </row>
    <row r="108" spans="1:14" x14ac:dyDescent="0.35">
      <c r="A108" s="366">
        <v>0.57084490740740745</v>
      </c>
      <c r="B108" s="367">
        <v>11.373100000000001</v>
      </c>
      <c r="C108" s="367">
        <v>11.363</v>
      </c>
      <c r="D108" s="368">
        <f t="shared" si="3"/>
        <v>1.010000000000133E-2</v>
      </c>
      <c r="E108" s="364"/>
      <c r="F108" s="366">
        <v>0.79690972222222223</v>
      </c>
      <c r="G108" s="367">
        <v>13.743499999999999</v>
      </c>
      <c r="H108" s="367">
        <v>13.712999999999999</v>
      </c>
      <c r="I108" s="369">
        <f t="shared" si="4"/>
        <v>3.0499999999999972E-2</v>
      </c>
      <c r="J108" s="364"/>
      <c r="K108" s="366">
        <v>0.58311342592592597</v>
      </c>
      <c r="L108" s="367">
        <v>14.4511</v>
      </c>
      <c r="M108" s="367">
        <v>14.401999999999999</v>
      </c>
      <c r="N108" s="368">
        <f t="shared" si="5"/>
        <v>4.9100000000001032E-2</v>
      </c>
    </row>
    <row r="109" spans="1:14" x14ac:dyDescent="0.35">
      <c r="A109" s="366">
        <v>0.57096064814814818</v>
      </c>
      <c r="B109" s="367">
        <v>11.3628</v>
      </c>
      <c r="C109" s="367">
        <v>11.345000000000001</v>
      </c>
      <c r="D109" s="368">
        <f t="shared" si="3"/>
        <v>1.7799999999999372E-2</v>
      </c>
      <c r="E109" s="364"/>
      <c r="F109" s="366">
        <v>0.79702546296296306</v>
      </c>
      <c r="G109" s="367">
        <v>13.7204</v>
      </c>
      <c r="H109" s="367">
        <v>13.725</v>
      </c>
      <c r="I109" s="369">
        <f t="shared" si="4"/>
        <v>4.5999999999999375E-3</v>
      </c>
      <c r="J109" s="364"/>
      <c r="K109" s="366">
        <v>0.58322916666666669</v>
      </c>
      <c r="L109" s="367">
        <v>14.4229</v>
      </c>
      <c r="M109" s="367">
        <v>14.442</v>
      </c>
      <c r="N109" s="368">
        <f t="shared" si="5"/>
        <v>1.9099999999999895E-2</v>
      </c>
    </row>
    <row r="110" spans="1:14" x14ac:dyDescent="0.35">
      <c r="A110" s="366">
        <v>0.5710763888888889</v>
      </c>
      <c r="B110" s="367">
        <v>11.335699999999999</v>
      </c>
      <c r="C110" s="367">
        <v>11.323</v>
      </c>
      <c r="D110" s="368">
        <f t="shared" si="3"/>
        <v>1.2699999999998823E-2</v>
      </c>
      <c r="E110" s="364"/>
      <c r="F110" s="366">
        <v>0.79714120370370367</v>
      </c>
      <c r="G110" s="367">
        <v>13.749700000000001</v>
      </c>
      <c r="H110" s="367">
        <v>13.715999999999999</v>
      </c>
      <c r="I110" s="369">
        <f t="shared" si="4"/>
        <v>3.3700000000001396E-2</v>
      </c>
      <c r="J110" s="364"/>
      <c r="K110" s="366">
        <v>0.58334490740740741</v>
      </c>
      <c r="L110" s="367">
        <v>14.398199999999999</v>
      </c>
      <c r="M110" s="367">
        <v>14.407999999999999</v>
      </c>
      <c r="N110" s="368">
        <f t="shared" si="5"/>
        <v>9.800000000000253E-3</v>
      </c>
    </row>
    <row r="111" spans="1:14" x14ac:dyDescent="0.35">
      <c r="A111" s="366">
        <v>0.57119212962962962</v>
      </c>
      <c r="B111" s="367">
        <v>11.325699999999999</v>
      </c>
      <c r="C111" s="367">
        <v>11.315</v>
      </c>
      <c r="D111" s="368">
        <f t="shared" si="3"/>
        <v>1.0699999999999932E-2</v>
      </c>
      <c r="E111" s="364"/>
      <c r="F111" s="366">
        <v>0.79725694444444439</v>
      </c>
      <c r="G111" s="367">
        <v>13.6958</v>
      </c>
      <c r="H111" s="367">
        <v>13.733000000000001</v>
      </c>
      <c r="I111" s="369">
        <f t="shared" si="4"/>
        <v>3.7200000000000344E-2</v>
      </c>
      <c r="J111" s="364"/>
      <c r="K111" s="366">
        <v>0.58346064814814813</v>
      </c>
      <c r="L111" s="367">
        <v>14.4399</v>
      </c>
      <c r="M111" s="367">
        <v>14.43</v>
      </c>
      <c r="N111" s="368">
        <f t="shared" si="5"/>
        <v>9.9000000000000199E-3</v>
      </c>
    </row>
    <row r="112" spans="1:14" x14ac:dyDescent="0.35">
      <c r="A112" s="366">
        <v>0.57130787037037034</v>
      </c>
      <c r="B112" s="367">
        <v>11.300700000000001</v>
      </c>
      <c r="C112" s="367">
        <v>11.285</v>
      </c>
      <c r="D112" s="368">
        <f t="shared" si="3"/>
        <v>1.5700000000000713E-2</v>
      </c>
      <c r="E112" s="364"/>
      <c r="F112" s="366">
        <v>0.79737268518518523</v>
      </c>
      <c r="G112" s="367">
        <v>13.7492</v>
      </c>
      <c r="H112" s="367">
        <v>13.718999999999999</v>
      </c>
      <c r="I112" s="369">
        <f t="shared" si="4"/>
        <v>3.0200000000000671E-2</v>
      </c>
      <c r="J112" s="364"/>
      <c r="K112" s="366">
        <v>0.58357638888888885</v>
      </c>
      <c r="L112" s="367">
        <v>14.445399999999999</v>
      </c>
      <c r="M112" s="367">
        <v>14.429</v>
      </c>
      <c r="N112" s="368">
        <f t="shared" si="5"/>
        <v>1.6399999999999082E-2</v>
      </c>
    </row>
    <row r="113" spans="1:14" x14ac:dyDescent="0.35">
      <c r="A113" s="366">
        <v>0.57142361111111106</v>
      </c>
      <c r="B113" s="367">
        <v>11.232200000000001</v>
      </c>
      <c r="C113" s="367">
        <v>11.222</v>
      </c>
      <c r="D113" s="368">
        <f t="shared" si="3"/>
        <v>1.0200000000001097E-2</v>
      </c>
      <c r="E113" s="364"/>
      <c r="F113" s="366">
        <v>0.79748842592592595</v>
      </c>
      <c r="G113" s="367">
        <v>13.738</v>
      </c>
      <c r="H113" s="367">
        <v>13.74</v>
      </c>
      <c r="I113" s="369">
        <f t="shared" si="4"/>
        <v>2.0000000000006679E-3</v>
      </c>
      <c r="J113" s="364"/>
      <c r="K113" s="366">
        <v>0.58369212962962957</v>
      </c>
      <c r="L113" s="367">
        <v>14.513500000000001</v>
      </c>
      <c r="M113" s="367">
        <v>14.406000000000001</v>
      </c>
      <c r="N113" s="368">
        <f t="shared" si="5"/>
        <v>0.10749999999999993</v>
      </c>
    </row>
    <row r="114" spans="1:14" x14ac:dyDescent="0.35">
      <c r="A114" s="366">
        <v>0.5715393518518519</v>
      </c>
      <c r="B114" s="367">
        <v>11.192500000000001</v>
      </c>
      <c r="C114" s="367">
        <v>11.172000000000001</v>
      </c>
      <c r="D114" s="368">
        <f t="shared" si="3"/>
        <v>2.0500000000000185E-2</v>
      </c>
      <c r="E114" s="364"/>
      <c r="F114" s="366">
        <v>0.79760416666666656</v>
      </c>
      <c r="G114" s="367">
        <v>13.745100000000001</v>
      </c>
      <c r="H114" s="367">
        <v>13.715999999999999</v>
      </c>
      <c r="I114" s="369">
        <f t="shared" si="4"/>
        <v>2.9100000000001458E-2</v>
      </c>
      <c r="J114" s="364"/>
      <c r="K114" s="366">
        <v>0.58380787037037041</v>
      </c>
      <c r="L114" s="367">
        <v>14.384499999999999</v>
      </c>
      <c r="M114" s="367">
        <v>14.433999999999999</v>
      </c>
      <c r="N114" s="368">
        <f t="shared" si="5"/>
        <v>4.9500000000000099E-2</v>
      </c>
    </row>
    <row r="115" spans="1:14" x14ac:dyDescent="0.35">
      <c r="A115" s="366">
        <v>0.57165509259259262</v>
      </c>
      <c r="B115" s="367">
        <v>11.164999999999999</v>
      </c>
      <c r="C115" s="367">
        <v>11.141999999999999</v>
      </c>
      <c r="D115" s="368">
        <f t="shared" si="3"/>
        <v>2.2999999999999687E-2</v>
      </c>
      <c r="E115" s="364"/>
      <c r="F115" s="366">
        <v>0.79771990740740739</v>
      </c>
      <c r="G115" s="367">
        <v>13.696199999999999</v>
      </c>
      <c r="H115" s="367">
        <v>13.678000000000001</v>
      </c>
      <c r="I115" s="369">
        <f t="shared" si="4"/>
        <v>1.819999999999844E-2</v>
      </c>
      <c r="J115" s="364"/>
      <c r="K115" s="366">
        <v>0.58392361111111113</v>
      </c>
      <c r="L115" s="367">
        <v>14.337999999999999</v>
      </c>
      <c r="M115" s="367">
        <v>14.324999999999999</v>
      </c>
      <c r="N115" s="368">
        <f t="shared" si="5"/>
        <v>1.2999999999999901E-2</v>
      </c>
    </row>
    <row r="116" spans="1:14" x14ac:dyDescent="0.35">
      <c r="A116" s="366">
        <v>0.57177083333333334</v>
      </c>
      <c r="B116" s="367">
        <v>11.1196</v>
      </c>
      <c r="C116" s="367">
        <v>11.11</v>
      </c>
      <c r="D116" s="368">
        <f t="shared" si="3"/>
        <v>9.6000000000007191E-3</v>
      </c>
      <c r="E116" s="364"/>
      <c r="F116" s="366">
        <v>0.79783564814814811</v>
      </c>
      <c r="G116" s="367">
        <v>13.7216</v>
      </c>
      <c r="H116" s="367">
        <v>13.707000000000001</v>
      </c>
      <c r="I116" s="369">
        <f t="shared" si="4"/>
        <v>1.4599999999999724E-2</v>
      </c>
      <c r="J116" s="364"/>
      <c r="K116" s="366">
        <v>0.58403935185185185</v>
      </c>
      <c r="L116" s="367">
        <v>14.2797</v>
      </c>
      <c r="M116" s="367">
        <v>14.218999999999999</v>
      </c>
      <c r="N116" s="368">
        <f t="shared" si="5"/>
        <v>6.0700000000000642E-2</v>
      </c>
    </row>
    <row r="117" spans="1:14" x14ac:dyDescent="0.35">
      <c r="A117" s="366">
        <v>0.57188657407407406</v>
      </c>
      <c r="B117" s="367">
        <v>11.1266</v>
      </c>
      <c r="C117" s="367">
        <v>11.114000000000001</v>
      </c>
      <c r="D117" s="368">
        <f t="shared" si="3"/>
        <v>1.2599999999999056E-2</v>
      </c>
      <c r="E117" s="364"/>
      <c r="F117" s="366">
        <v>0.79795138888888895</v>
      </c>
      <c r="G117" s="367">
        <v>13.6172</v>
      </c>
      <c r="H117" s="367">
        <v>13.651</v>
      </c>
      <c r="I117" s="369">
        <f t="shared" si="4"/>
        <v>3.3799999999999386E-2</v>
      </c>
      <c r="J117" s="364"/>
      <c r="K117" s="366">
        <v>0.58415509259259257</v>
      </c>
      <c r="L117" s="367">
        <v>14.300599999999999</v>
      </c>
      <c r="M117" s="367">
        <v>14.266</v>
      </c>
      <c r="N117" s="368">
        <f t="shared" si="5"/>
        <v>3.4599999999999298E-2</v>
      </c>
    </row>
    <row r="118" spans="1:14" x14ac:dyDescent="0.35">
      <c r="A118" s="366">
        <v>0.57200231481481478</v>
      </c>
      <c r="B118" s="367">
        <v>11.120900000000001</v>
      </c>
      <c r="C118" s="367">
        <v>11.109</v>
      </c>
      <c r="D118" s="368">
        <f t="shared" si="3"/>
        <v>1.1900000000000688E-2</v>
      </c>
      <c r="E118" s="364"/>
      <c r="F118" s="366">
        <v>0.79806712962962967</v>
      </c>
      <c r="G118" s="367">
        <v>13.452999999999999</v>
      </c>
      <c r="H118" s="367">
        <v>13.413</v>
      </c>
      <c r="I118" s="369">
        <f t="shared" si="4"/>
        <v>3.9999999999999147E-2</v>
      </c>
      <c r="J118" s="364"/>
      <c r="K118" s="366">
        <v>0.58427083333333329</v>
      </c>
      <c r="L118" s="367">
        <v>14.202999999999999</v>
      </c>
      <c r="M118" s="367">
        <v>14.192</v>
      </c>
      <c r="N118" s="368">
        <f t="shared" si="5"/>
        <v>1.0999999999999233E-2</v>
      </c>
    </row>
    <row r="119" spans="1:14" x14ac:dyDescent="0.35">
      <c r="A119" s="366">
        <v>0.5721180555555555</v>
      </c>
      <c r="B119" s="367">
        <v>11.137600000000001</v>
      </c>
      <c r="C119" s="367">
        <v>11.125</v>
      </c>
      <c r="D119" s="368">
        <f t="shared" si="3"/>
        <v>1.2600000000000833E-2</v>
      </c>
      <c r="E119" s="364"/>
      <c r="F119" s="366">
        <v>0.79818287037037028</v>
      </c>
      <c r="G119" s="367">
        <v>13.306100000000001</v>
      </c>
      <c r="H119" s="367">
        <v>13.343999999999999</v>
      </c>
      <c r="I119" s="369">
        <f t="shared" si="4"/>
        <v>3.7899999999998712E-2</v>
      </c>
      <c r="J119" s="364"/>
      <c r="K119" s="366">
        <v>0.58438657407407413</v>
      </c>
      <c r="L119" s="367">
        <v>14.2721</v>
      </c>
      <c r="M119" s="367">
        <v>14.250999999999999</v>
      </c>
      <c r="N119" s="368">
        <f t="shared" si="5"/>
        <v>2.1100000000000563E-2</v>
      </c>
    </row>
    <row r="120" spans="1:14" x14ac:dyDescent="0.35">
      <c r="A120" s="366">
        <v>0.57223379629629634</v>
      </c>
      <c r="B120" s="367">
        <v>11.143800000000001</v>
      </c>
      <c r="C120" s="367">
        <v>11.129</v>
      </c>
      <c r="D120" s="368">
        <f t="shared" si="3"/>
        <v>1.4800000000001035E-2</v>
      </c>
      <c r="E120" s="364"/>
      <c r="F120" s="366">
        <v>0.79829861111111111</v>
      </c>
      <c r="G120" s="367">
        <v>13.313599999999999</v>
      </c>
      <c r="H120" s="367">
        <v>13.326000000000001</v>
      </c>
      <c r="I120" s="369">
        <f t="shared" si="4"/>
        <v>1.2400000000001299E-2</v>
      </c>
      <c r="J120" s="364"/>
      <c r="K120" s="366">
        <v>0.58450231481481485</v>
      </c>
      <c r="L120" s="367">
        <v>14.290800000000001</v>
      </c>
      <c r="M120" s="367">
        <v>14.342000000000001</v>
      </c>
      <c r="N120" s="368">
        <f t="shared" si="5"/>
        <v>5.119999999999969E-2</v>
      </c>
    </row>
    <row r="121" spans="1:14" x14ac:dyDescent="0.35">
      <c r="A121" s="366">
        <v>0.57234953703703706</v>
      </c>
      <c r="B121" s="367">
        <v>11.131399999999999</v>
      </c>
      <c r="C121" s="367">
        <v>11.118</v>
      </c>
      <c r="D121" s="368">
        <f t="shared" si="3"/>
        <v>1.3399999999998968E-2</v>
      </c>
      <c r="E121" s="364"/>
      <c r="F121" s="366">
        <v>0.79841435185185183</v>
      </c>
      <c r="G121" s="367">
        <v>13.32</v>
      </c>
      <c r="H121" s="367">
        <v>13.343</v>
      </c>
      <c r="I121" s="369">
        <f t="shared" si="4"/>
        <v>2.2999999999999687E-2</v>
      </c>
      <c r="J121" s="364"/>
      <c r="K121" s="366"/>
      <c r="L121" s="367"/>
      <c r="M121" s="367"/>
      <c r="N121" s="365"/>
    </row>
    <row r="122" spans="1:14" x14ac:dyDescent="0.35">
      <c r="A122" s="366">
        <v>0.57246527777777778</v>
      </c>
      <c r="B122" s="367">
        <v>11.1045</v>
      </c>
      <c r="C122" s="367">
        <v>11.089</v>
      </c>
      <c r="D122" s="368">
        <f t="shared" si="3"/>
        <v>1.5499999999999403E-2</v>
      </c>
      <c r="E122" s="364"/>
      <c r="F122" s="366">
        <v>0.79853009259259267</v>
      </c>
      <c r="G122" s="367">
        <v>13.289</v>
      </c>
      <c r="H122" s="367">
        <v>13.282999999999999</v>
      </c>
      <c r="I122" s="369">
        <f t="shared" si="4"/>
        <v>6.0000000000002274E-3</v>
      </c>
      <c r="J122" s="364"/>
      <c r="K122" s="366"/>
      <c r="L122" s="367"/>
      <c r="M122" s="367"/>
      <c r="N122" s="365"/>
    </row>
    <row r="123" spans="1:14" x14ac:dyDescent="0.35">
      <c r="A123" s="366">
        <v>0.5725810185185185</v>
      </c>
      <c r="B123" s="367">
        <v>11.1059</v>
      </c>
      <c r="C123" s="367">
        <v>11.090999999999999</v>
      </c>
      <c r="D123" s="368">
        <f t="shared" si="3"/>
        <v>1.4900000000000801E-2</v>
      </c>
      <c r="E123" s="364"/>
      <c r="F123" s="366">
        <v>0.79864583333333339</v>
      </c>
      <c r="G123" s="367">
        <v>13.305899999999999</v>
      </c>
      <c r="H123" s="367">
        <v>13.265000000000001</v>
      </c>
      <c r="I123" s="369">
        <f t="shared" si="4"/>
        <v>4.0899999999998826E-2</v>
      </c>
      <c r="J123" s="364"/>
      <c r="K123" s="366"/>
      <c r="L123" s="367"/>
      <c r="M123" s="367"/>
      <c r="N123" s="365"/>
    </row>
    <row r="124" spans="1:14" x14ac:dyDescent="0.35">
      <c r="A124" s="366">
        <v>0.57269675925925922</v>
      </c>
      <c r="B124" s="367">
        <v>11.093</v>
      </c>
      <c r="C124" s="367">
        <v>11.077999999999999</v>
      </c>
      <c r="D124" s="368">
        <f t="shared" si="3"/>
        <v>1.5000000000000568E-2</v>
      </c>
      <c r="E124" s="364"/>
      <c r="F124" s="366">
        <v>0.798761574074074</v>
      </c>
      <c r="G124" s="367">
        <v>13.231400000000001</v>
      </c>
      <c r="H124" s="367">
        <v>13.266</v>
      </c>
      <c r="I124" s="369">
        <f t="shared" si="4"/>
        <v>3.4599999999999298E-2</v>
      </c>
      <c r="J124" s="364"/>
      <c r="K124" s="366"/>
      <c r="L124" s="367"/>
      <c r="M124" s="367"/>
      <c r="N124" s="365"/>
    </row>
    <row r="125" spans="1:14" x14ac:dyDescent="0.35">
      <c r="A125" s="366">
        <v>0.57281249999999995</v>
      </c>
      <c r="B125" s="367">
        <v>11.0799</v>
      </c>
      <c r="C125" s="367">
        <v>11.071</v>
      </c>
      <c r="D125" s="368">
        <f t="shared" si="3"/>
        <v>8.9000000000005741E-3</v>
      </c>
      <c r="E125" s="364"/>
      <c r="F125" s="366">
        <v>0.79887731481481483</v>
      </c>
      <c r="G125" s="367">
        <v>13.2797</v>
      </c>
      <c r="H125" s="367">
        <v>13.288</v>
      </c>
      <c r="I125" s="369">
        <f t="shared" si="4"/>
        <v>8.3000000000001961E-3</v>
      </c>
      <c r="J125" s="364"/>
      <c r="K125" s="366"/>
      <c r="L125" s="367"/>
      <c r="M125" s="367"/>
      <c r="N125" s="365"/>
    </row>
    <row r="126" spans="1:14" x14ac:dyDescent="0.35">
      <c r="A126" s="366">
        <v>0.57292824074074078</v>
      </c>
      <c r="B126" s="367">
        <v>11.0602</v>
      </c>
      <c r="C126" s="367">
        <v>11.05</v>
      </c>
      <c r="D126" s="368">
        <f t="shared" si="3"/>
        <v>1.0199999999999321E-2</v>
      </c>
      <c r="E126" s="364"/>
      <c r="F126" s="366">
        <v>0.79899305555555555</v>
      </c>
      <c r="G126" s="367">
        <v>13.3216</v>
      </c>
      <c r="H126" s="367">
        <v>13.305</v>
      </c>
      <c r="I126" s="369">
        <f t="shared" si="4"/>
        <v>1.6600000000000392E-2</v>
      </c>
      <c r="J126" s="364"/>
      <c r="K126" s="366"/>
      <c r="L126" s="367"/>
      <c r="M126" s="367"/>
      <c r="N126" s="365"/>
    </row>
    <row r="127" spans="1:14" x14ac:dyDescent="0.35">
      <c r="A127" s="366">
        <v>0.5730439814814815</v>
      </c>
      <c r="B127" s="367">
        <v>11.0586</v>
      </c>
      <c r="C127" s="367">
        <v>11.041</v>
      </c>
      <c r="D127" s="368">
        <f t="shared" si="3"/>
        <v>1.7599999999999838E-2</v>
      </c>
      <c r="E127" s="370"/>
      <c r="F127" s="366">
        <v>0.79910879629629628</v>
      </c>
      <c r="G127" s="367">
        <v>13.2475</v>
      </c>
      <c r="H127" s="367">
        <v>13.250999999999999</v>
      </c>
      <c r="I127" s="369">
        <f t="shared" si="4"/>
        <v>3.4999999999989484E-3</v>
      </c>
      <c r="J127" s="370"/>
      <c r="K127" s="366"/>
      <c r="L127" s="367"/>
      <c r="M127" s="367"/>
      <c r="N127" s="365"/>
    </row>
    <row r="128" spans="1:14" x14ac:dyDescent="0.35">
      <c r="A128" s="366">
        <v>0.57315972222222222</v>
      </c>
      <c r="B128" s="367">
        <v>11.0677</v>
      </c>
      <c r="C128" s="367">
        <v>11.055</v>
      </c>
      <c r="D128" s="368">
        <f t="shared" si="3"/>
        <v>1.27000000000006E-2</v>
      </c>
      <c r="E128" s="370"/>
      <c r="F128" s="366">
        <v>0.79922453703703711</v>
      </c>
      <c r="G128" s="367">
        <v>13.2621</v>
      </c>
      <c r="H128" s="367">
        <v>13.228</v>
      </c>
      <c r="I128" s="369">
        <f t="shared" si="4"/>
        <v>3.4100000000000463E-2</v>
      </c>
      <c r="J128" s="370"/>
      <c r="K128" s="366"/>
      <c r="L128" s="367"/>
      <c r="M128" s="367"/>
      <c r="N128" s="365"/>
    </row>
    <row r="129" spans="1:14" x14ac:dyDescent="0.35">
      <c r="A129" s="366">
        <v>0.57327546296296295</v>
      </c>
      <c r="B129" s="367">
        <v>11.085800000000001</v>
      </c>
      <c r="C129" s="367">
        <v>11.073</v>
      </c>
      <c r="D129" s="368">
        <f t="shared" si="3"/>
        <v>1.2800000000000367E-2</v>
      </c>
      <c r="E129" s="370"/>
      <c r="F129" s="366">
        <v>0.79934027777777772</v>
      </c>
      <c r="G129" s="367">
        <v>13.440300000000001</v>
      </c>
      <c r="H129" s="367">
        <v>13.428000000000001</v>
      </c>
      <c r="I129" s="369">
        <f t="shared" si="4"/>
        <v>1.2299999999999756E-2</v>
      </c>
      <c r="J129" s="370"/>
      <c r="K129" s="366"/>
      <c r="L129" s="367"/>
      <c r="M129" s="367"/>
      <c r="N129" s="365"/>
    </row>
    <row r="130" spans="1:14" x14ac:dyDescent="0.35">
      <c r="A130" s="366">
        <v>0.57339120370370367</v>
      </c>
      <c r="B130" s="367">
        <v>11.12</v>
      </c>
      <c r="C130" s="367">
        <v>11.1</v>
      </c>
      <c r="D130" s="368">
        <f t="shared" si="3"/>
        <v>1.9999999999999574E-2</v>
      </c>
      <c r="E130" s="370"/>
      <c r="F130" s="366">
        <v>0.79945601851851855</v>
      </c>
      <c r="G130" s="367">
        <v>13.5481</v>
      </c>
      <c r="H130" s="367">
        <v>13.510999999999999</v>
      </c>
      <c r="I130" s="369">
        <f t="shared" si="4"/>
        <v>3.7100000000000577E-2</v>
      </c>
      <c r="J130" s="370"/>
      <c r="K130" s="366"/>
      <c r="L130" s="367"/>
      <c r="M130" s="367"/>
      <c r="N130" s="365"/>
    </row>
    <row r="131" spans="1:14" x14ac:dyDescent="0.35">
      <c r="A131" s="366">
        <v>0.5735069444444445</v>
      </c>
      <c r="B131" s="367">
        <v>11.174300000000001</v>
      </c>
      <c r="C131" s="367">
        <v>11.157</v>
      </c>
      <c r="D131" s="368">
        <f t="shared" si="3"/>
        <v>1.7300000000000537E-2</v>
      </c>
      <c r="E131" s="370"/>
      <c r="F131" s="366">
        <v>0.79957175925925927</v>
      </c>
      <c r="G131" s="367">
        <v>13.5023</v>
      </c>
      <c r="H131" s="367">
        <v>13.516999999999999</v>
      </c>
      <c r="I131" s="369">
        <f t="shared" si="4"/>
        <v>1.4699999999999491E-2</v>
      </c>
      <c r="J131" s="370"/>
      <c r="K131" s="366"/>
      <c r="L131" s="367"/>
      <c r="M131" s="367"/>
      <c r="N131" s="365"/>
    </row>
    <row r="132" spans="1:14" x14ac:dyDescent="0.35">
      <c r="A132" s="366">
        <v>0.57362268518518522</v>
      </c>
      <c r="B132" s="367">
        <v>11.1889</v>
      </c>
      <c r="C132" s="367">
        <v>11.177</v>
      </c>
      <c r="D132" s="368">
        <f t="shared" si="3"/>
        <v>1.1900000000000688E-2</v>
      </c>
      <c r="E132" s="370"/>
      <c r="F132" s="366">
        <v>0.7996875</v>
      </c>
      <c r="G132" s="367">
        <v>13.53</v>
      </c>
      <c r="H132" s="367">
        <v>13.502000000000001</v>
      </c>
      <c r="I132" s="369">
        <f t="shared" si="4"/>
        <v>2.7999999999998693E-2</v>
      </c>
      <c r="J132" s="370"/>
      <c r="K132" s="366"/>
      <c r="L132" s="367"/>
      <c r="M132" s="367"/>
      <c r="N132" s="365"/>
    </row>
    <row r="133" spans="1:14" x14ac:dyDescent="0.35">
      <c r="A133" s="366">
        <v>0.57373842592592594</v>
      </c>
      <c r="B133" s="367">
        <v>11.202500000000001</v>
      </c>
      <c r="C133" s="367">
        <v>11.189</v>
      </c>
      <c r="D133" s="368">
        <f t="shared" si="3"/>
        <v>1.3500000000000512E-2</v>
      </c>
      <c r="E133" s="370"/>
      <c r="F133" s="366">
        <v>0.79980324074074083</v>
      </c>
      <c r="G133" s="367">
        <v>13.3863</v>
      </c>
      <c r="H133" s="367">
        <v>13.402000000000001</v>
      </c>
      <c r="I133" s="369">
        <f t="shared" si="4"/>
        <v>1.5700000000000713E-2</v>
      </c>
      <c r="J133" s="370"/>
      <c r="K133" s="366"/>
      <c r="L133" s="367"/>
      <c r="M133" s="367"/>
      <c r="N133" s="365"/>
    </row>
    <row r="134" spans="1:14" x14ac:dyDescent="0.35">
      <c r="A134" s="366">
        <v>0.57385416666666667</v>
      </c>
      <c r="B134" s="367">
        <v>11.219200000000001</v>
      </c>
      <c r="C134" s="367">
        <v>11.211</v>
      </c>
      <c r="D134" s="368">
        <f t="shared" si="3"/>
        <v>8.2000000000004292E-3</v>
      </c>
      <c r="E134" s="370"/>
      <c r="F134" s="366">
        <v>0.79991898148148144</v>
      </c>
      <c r="G134" s="367">
        <v>13.3491</v>
      </c>
      <c r="H134" s="367">
        <v>13.382000000000001</v>
      </c>
      <c r="I134" s="369">
        <f t="shared" si="4"/>
        <v>3.2900000000001484E-2</v>
      </c>
      <c r="J134" s="370"/>
      <c r="K134" s="366"/>
      <c r="L134" s="367"/>
      <c r="M134" s="367"/>
      <c r="N134" s="365"/>
    </row>
    <row r="135" spans="1:14" x14ac:dyDescent="0.35">
      <c r="A135" s="366">
        <v>0.57396990740740739</v>
      </c>
      <c r="B135" s="367">
        <v>11.2415</v>
      </c>
      <c r="C135" s="367">
        <v>11.228999999999999</v>
      </c>
      <c r="D135" s="368">
        <f t="shared" si="3"/>
        <v>1.2500000000001066E-2</v>
      </c>
      <c r="E135" s="370"/>
      <c r="F135" s="366">
        <v>0.80003472222222216</v>
      </c>
      <c r="G135" s="367">
        <v>13.33</v>
      </c>
      <c r="H135" s="367">
        <v>13.364000000000001</v>
      </c>
      <c r="I135" s="369">
        <f t="shared" si="4"/>
        <v>3.4000000000000696E-2</v>
      </c>
      <c r="J135" s="370"/>
      <c r="K135" s="366"/>
      <c r="L135" s="367"/>
      <c r="M135" s="367"/>
      <c r="N135" s="365"/>
    </row>
    <row r="136" spans="1:14" x14ac:dyDescent="0.35">
      <c r="A136" s="366">
        <v>0.57408564814814811</v>
      </c>
      <c r="B136" s="367">
        <v>11.263299999999999</v>
      </c>
      <c r="C136" s="367">
        <v>11.253</v>
      </c>
      <c r="D136" s="368">
        <f t="shared" si="3"/>
        <v>1.0299999999999088E-2</v>
      </c>
      <c r="E136" s="370"/>
      <c r="F136" s="366">
        <v>0.80015046296296299</v>
      </c>
      <c r="G136" s="367">
        <v>13.2912</v>
      </c>
      <c r="H136" s="367">
        <v>13.326000000000001</v>
      </c>
      <c r="I136" s="369">
        <f t="shared" si="4"/>
        <v>3.4800000000000608E-2</v>
      </c>
      <c r="J136" s="370"/>
      <c r="K136" s="366"/>
      <c r="L136" s="367"/>
      <c r="M136" s="367"/>
      <c r="N136" s="365"/>
    </row>
    <row r="137" spans="1:14" x14ac:dyDescent="0.35">
      <c r="A137" s="366">
        <v>0.57420138888888894</v>
      </c>
      <c r="B137" s="367">
        <v>11.2919</v>
      </c>
      <c r="C137" s="367">
        <v>11.276</v>
      </c>
      <c r="D137" s="368">
        <f t="shared" si="3"/>
        <v>1.5900000000000247E-2</v>
      </c>
      <c r="E137" s="370"/>
      <c r="F137" s="366">
        <v>0.80026620370370372</v>
      </c>
      <c r="G137" s="367">
        <v>13.319000000000001</v>
      </c>
      <c r="H137" s="367">
        <v>13.325000000000001</v>
      </c>
      <c r="I137" s="369">
        <f t="shared" si="4"/>
        <v>6.0000000000002274E-3</v>
      </c>
      <c r="J137" s="370"/>
      <c r="K137" s="366"/>
      <c r="L137" s="367"/>
      <c r="M137" s="367"/>
      <c r="N137" s="365"/>
    </row>
    <row r="138" spans="1:14" x14ac:dyDescent="0.35">
      <c r="A138" s="366">
        <v>0.57431712962962966</v>
      </c>
      <c r="B138" s="367">
        <v>11.295400000000001</v>
      </c>
      <c r="C138" s="367">
        <v>11.282</v>
      </c>
      <c r="D138" s="368">
        <f t="shared" si="3"/>
        <v>1.3400000000000745E-2</v>
      </c>
      <c r="E138" s="370"/>
      <c r="F138" s="366">
        <v>0.80038194444444455</v>
      </c>
      <c r="G138" s="367">
        <v>13.3102</v>
      </c>
      <c r="H138" s="367">
        <v>13.303000000000001</v>
      </c>
      <c r="I138" s="369">
        <f t="shared" si="4"/>
        <v>7.199999999999207E-3</v>
      </c>
      <c r="J138" s="370"/>
      <c r="K138" s="366"/>
      <c r="L138" s="367"/>
      <c r="M138" s="367"/>
      <c r="N138" s="365"/>
    </row>
    <row r="139" spans="1:14" x14ac:dyDescent="0.35">
      <c r="A139" s="366">
        <v>0.57443287037037039</v>
      </c>
      <c r="B139" s="367">
        <v>11.280200000000001</v>
      </c>
      <c r="C139" s="367">
        <v>11.268000000000001</v>
      </c>
      <c r="D139" s="368">
        <f t="shared" si="3"/>
        <v>1.2199999999999989E-2</v>
      </c>
      <c r="E139" s="370"/>
      <c r="F139" s="366">
        <v>0.80049768518518516</v>
      </c>
      <c r="G139" s="367">
        <v>13.326599999999999</v>
      </c>
      <c r="H139" s="367">
        <v>13.293000000000001</v>
      </c>
      <c r="I139" s="369">
        <f t="shared" si="4"/>
        <v>3.3599999999998076E-2</v>
      </c>
      <c r="J139" s="370"/>
      <c r="K139" s="366"/>
      <c r="L139" s="367"/>
      <c r="M139" s="367"/>
      <c r="N139" s="365"/>
    </row>
    <row r="140" spans="1:14" x14ac:dyDescent="0.35">
      <c r="A140" s="366">
        <v>0.57454861111111111</v>
      </c>
      <c r="B140" s="367">
        <v>11.2135</v>
      </c>
      <c r="C140" s="367">
        <v>11.211</v>
      </c>
      <c r="D140" s="368">
        <f t="shared" si="3"/>
        <v>2.4999999999995026E-3</v>
      </c>
      <c r="E140" s="370"/>
      <c r="F140" s="366">
        <v>0.79853009259259267</v>
      </c>
      <c r="G140" s="367">
        <v>13.289</v>
      </c>
      <c r="H140" s="367">
        <v>13.294</v>
      </c>
      <c r="I140" s="369">
        <f t="shared" si="4"/>
        <v>5.0000000000007816E-3</v>
      </c>
      <c r="J140" s="370"/>
      <c r="K140" s="366"/>
      <c r="L140" s="367"/>
      <c r="M140" s="367"/>
      <c r="N140" s="365"/>
    </row>
    <row r="141" spans="1:14" x14ac:dyDescent="0.35">
      <c r="A141" s="366">
        <v>0.57466435185185183</v>
      </c>
      <c r="B141" s="367">
        <v>11.1875</v>
      </c>
      <c r="C141" s="367">
        <v>11.167</v>
      </c>
      <c r="D141" s="368">
        <f t="shared" si="3"/>
        <v>2.0500000000000185E-2</v>
      </c>
      <c r="E141" s="370"/>
      <c r="F141" s="366">
        <v>0.79864583333333339</v>
      </c>
      <c r="G141" s="367">
        <v>13.2319</v>
      </c>
      <c r="H141" s="367">
        <v>13.260000000000002</v>
      </c>
      <c r="I141" s="369">
        <f t="shared" si="4"/>
        <v>2.8100000000002012E-2</v>
      </c>
      <c r="J141" s="370"/>
      <c r="K141" s="366"/>
      <c r="L141" s="367"/>
      <c r="M141" s="367"/>
      <c r="N141" s="365"/>
    </row>
    <row r="142" spans="1:14" x14ac:dyDescent="0.35">
      <c r="A142" s="366">
        <v>0.57478009259259255</v>
      </c>
      <c r="B142" s="367">
        <v>11.146699999999999</v>
      </c>
      <c r="C142" s="367">
        <v>11.125</v>
      </c>
      <c r="D142" s="368">
        <f t="shared" si="3"/>
        <v>2.1699999999999164E-2</v>
      </c>
      <c r="E142" s="370"/>
      <c r="F142" s="366">
        <v>0.798761574074074</v>
      </c>
      <c r="G142" s="367">
        <v>13.231400000000001</v>
      </c>
      <c r="H142" s="367">
        <v>13.266</v>
      </c>
      <c r="I142" s="369">
        <f t="shared" si="4"/>
        <v>3.4599999999999298E-2</v>
      </c>
      <c r="J142" s="370"/>
      <c r="K142" s="366"/>
      <c r="L142" s="367"/>
      <c r="M142" s="367"/>
      <c r="N142" s="365"/>
    </row>
    <row r="143" spans="1:14" x14ac:dyDescent="0.35">
      <c r="A143" s="366">
        <v>0.57489583333333338</v>
      </c>
      <c r="B143" s="367">
        <v>11.101599999999999</v>
      </c>
      <c r="C143" s="367">
        <v>11.09</v>
      </c>
      <c r="D143" s="368">
        <f t="shared" si="3"/>
        <v>1.1599999999999611E-2</v>
      </c>
      <c r="E143" s="370"/>
      <c r="F143" s="366">
        <v>0.79887731481481483</v>
      </c>
      <c r="G143" s="367">
        <v>13.132</v>
      </c>
      <c r="H143" s="367">
        <v>13.145000000000001</v>
      </c>
      <c r="I143" s="369">
        <f t="shared" si="4"/>
        <v>1.3000000000001677E-2</v>
      </c>
      <c r="J143" s="370"/>
      <c r="K143" s="366"/>
      <c r="L143" s="367"/>
      <c r="M143" s="367"/>
      <c r="N143" s="365"/>
    </row>
    <row r="144" spans="1:14" x14ac:dyDescent="0.35">
      <c r="A144" s="366">
        <v>0.57501157407407411</v>
      </c>
      <c r="B144" s="367">
        <v>11.089</v>
      </c>
      <c r="C144" s="367">
        <v>11.081</v>
      </c>
      <c r="D144" s="368">
        <f t="shared" si="3"/>
        <v>8.0000000000008953E-3</v>
      </c>
      <c r="E144" s="370"/>
      <c r="F144" s="366">
        <v>0.79899305555555555</v>
      </c>
      <c r="G144" s="367">
        <v>13.138999999999999</v>
      </c>
      <c r="H144" s="367">
        <v>13.146000000000001</v>
      </c>
      <c r="I144" s="369">
        <f t="shared" si="4"/>
        <v>7.0000000000014495E-3</v>
      </c>
      <c r="J144" s="370"/>
      <c r="K144" s="366"/>
      <c r="L144" s="367"/>
      <c r="M144" s="367"/>
      <c r="N144" s="365"/>
    </row>
    <row r="145" spans="1:14" x14ac:dyDescent="0.35">
      <c r="A145" s="366">
        <v>0.57512731481481483</v>
      </c>
      <c r="B145" s="367">
        <v>11.090400000000001</v>
      </c>
      <c r="C145" s="367">
        <v>11.077999999999999</v>
      </c>
      <c r="D145" s="368">
        <f t="shared" si="3"/>
        <v>1.2400000000001299E-2</v>
      </c>
      <c r="E145" s="370"/>
      <c r="F145" s="366">
        <v>0.79910879629629628</v>
      </c>
      <c r="G145" s="367">
        <v>13.202500000000001</v>
      </c>
      <c r="H145" s="367">
        <v>13.168000000000001</v>
      </c>
      <c r="I145" s="369">
        <f t="shared" si="4"/>
        <v>3.4499999999999531E-2</v>
      </c>
      <c r="J145" s="370"/>
      <c r="K145" s="366"/>
      <c r="L145" s="367"/>
      <c r="M145" s="367"/>
      <c r="N145" s="365"/>
    </row>
    <row r="146" spans="1:14" x14ac:dyDescent="0.35">
      <c r="A146" s="366">
        <v>0.57524305555555555</v>
      </c>
      <c r="B146" s="367">
        <v>11.117800000000001</v>
      </c>
      <c r="C146" s="367">
        <v>11.106999999999999</v>
      </c>
      <c r="D146" s="368">
        <f t="shared" si="3"/>
        <v>1.0800000000001475E-2</v>
      </c>
      <c r="E146" s="370"/>
      <c r="F146" s="366">
        <v>0.79922453703703711</v>
      </c>
      <c r="G146" s="367">
        <v>13.170999999999999</v>
      </c>
      <c r="H146" s="367">
        <v>13.185</v>
      </c>
      <c r="I146" s="369">
        <f t="shared" si="4"/>
        <v>1.4000000000001123E-2</v>
      </c>
      <c r="J146" s="370"/>
      <c r="K146" s="366"/>
      <c r="L146" s="367"/>
      <c r="M146" s="367"/>
      <c r="N146" s="365"/>
    </row>
    <row r="147" spans="1:14" x14ac:dyDescent="0.35">
      <c r="A147" s="366"/>
      <c r="B147" s="367"/>
      <c r="C147" s="248" t="s">
        <v>249</v>
      </c>
      <c r="D147" s="248">
        <f>AVERAGE(D87:D146)</f>
        <v>1.3568333333333479E-2</v>
      </c>
      <c r="E147" s="370"/>
      <c r="F147" s="371"/>
      <c r="G147" s="141"/>
      <c r="H147" s="247" t="s">
        <v>249</v>
      </c>
      <c r="I147" s="248">
        <f>AVERAGE(I87:I146)</f>
        <v>2.2210000000000108E-2</v>
      </c>
      <c r="J147" s="374"/>
      <c r="K147" s="375"/>
      <c r="L147" s="123"/>
      <c r="M147" s="247" t="s">
        <v>249</v>
      </c>
      <c r="N147" s="248">
        <f>AVERAGE(N86:N146)</f>
        <v>3.4838235294117434E-2</v>
      </c>
    </row>
    <row r="148" spans="1:14" x14ac:dyDescent="0.35">
      <c r="G148" s="372"/>
      <c r="L148" s="372"/>
    </row>
    <row r="149" spans="1:14" x14ac:dyDescent="0.35">
      <c r="G149" s="372"/>
      <c r="L149" s="372"/>
    </row>
    <row r="150" spans="1:14" x14ac:dyDescent="0.35">
      <c r="G150" s="372"/>
      <c r="L150" s="372"/>
    </row>
    <row r="151" spans="1:14" x14ac:dyDescent="0.35">
      <c r="G151" s="372"/>
      <c r="L151" s="372"/>
    </row>
    <row r="152" spans="1:14" x14ac:dyDescent="0.35">
      <c r="G152" s="372"/>
      <c r="L152" s="372"/>
    </row>
    <row r="153" spans="1:14" x14ac:dyDescent="0.35">
      <c r="G153" s="372"/>
      <c r="L153" s="372"/>
    </row>
    <row r="154" spans="1:14" x14ac:dyDescent="0.35">
      <c r="G154" s="372"/>
      <c r="L154" s="372"/>
    </row>
    <row r="155" spans="1:14" x14ac:dyDescent="0.35">
      <c r="G155" s="372"/>
      <c r="L155" s="372"/>
    </row>
    <row r="156" spans="1:14" x14ac:dyDescent="0.35">
      <c r="G156" s="372"/>
      <c r="L156" s="372"/>
    </row>
    <row r="157" spans="1:14" x14ac:dyDescent="0.35">
      <c r="G157" s="372"/>
      <c r="L157" s="372"/>
    </row>
    <row r="158" spans="1:14" x14ac:dyDescent="0.35">
      <c r="G158" s="372"/>
      <c r="L158" s="372"/>
    </row>
    <row r="167" spans="1:10" x14ac:dyDescent="0.35">
      <c r="A167" s="363" t="s">
        <v>278</v>
      </c>
      <c r="B167" s="363"/>
      <c r="C167" s="363"/>
      <c r="D167" s="363"/>
      <c r="E167" s="364"/>
      <c r="F167" s="363" t="s">
        <v>279</v>
      </c>
      <c r="G167" s="363"/>
      <c r="H167" s="363"/>
      <c r="I167" s="363"/>
      <c r="J167" s="364"/>
    </row>
    <row r="168" spans="1:10" x14ac:dyDescent="0.35">
      <c r="A168" s="365" t="s">
        <v>271</v>
      </c>
      <c r="B168" s="365" t="s">
        <v>272</v>
      </c>
      <c r="C168" s="365" t="s">
        <v>273</v>
      </c>
      <c r="D168" s="365" t="s">
        <v>274</v>
      </c>
      <c r="E168" s="364"/>
      <c r="F168" s="365" t="s">
        <v>271</v>
      </c>
      <c r="G168" s="365" t="s">
        <v>272</v>
      </c>
      <c r="H168" s="365" t="s">
        <v>273</v>
      </c>
      <c r="I168" s="365" t="s">
        <v>274</v>
      </c>
      <c r="J168" s="364"/>
    </row>
    <row r="169" spans="1:10" x14ac:dyDescent="0.35">
      <c r="A169" s="366">
        <v>0.69467592592592586</v>
      </c>
      <c r="B169" s="367">
        <v>28.712700000000002</v>
      </c>
      <c r="C169" s="367">
        <v>28.702000000000002</v>
      </c>
      <c r="D169" s="368">
        <f t="shared" ref="D169:D228" si="6">ABS(B169-C169)</f>
        <v>1.0699999999999932E-2</v>
      </c>
      <c r="E169" s="364"/>
      <c r="F169" s="366">
        <v>0.78324074074074079</v>
      </c>
      <c r="G169" s="367">
        <v>32.2502</v>
      </c>
      <c r="H169" s="367">
        <v>32.253</v>
      </c>
      <c r="I169" s="369">
        <f t="shared" ref="I169:I228" si="7">ABS(G169-H169)</f>
        <v>2.8000000000005798E-3</v>
      </c>
      <c r="J169" s="364"/>
    </row>
    <row r="170" spans="1:10" x14ac:dyDescent="0.35">
      <c r="A170" s="366">
        <v>0.6947916666666667</v>
      </c>
      <c r="B170" s="367">
        <v>28.720500000000001</v>
      </c>
      <c r="C170" s="367">
        <v>28.716999999999999</v>
      </c>
      <c r="D170" s="368">
        <f t="shared" si="6"/>
        <v>3.5000000000025011E-3</v>
      </c>
      <c r="E170" s="364"/>
      <c r="F170" s="366">
        <v>0.7833564814814814</v>
      </c>
      <c r="G170" s="367">
        <v>32.259599999999999</v>
      </c>
      <c r="H170" s="367">
        <v>32.255000000000003</v>
      </c>
      <c r="I170" s="369">
        <f t="shared" si="7"/>
        <v>4.5999999999963848E-3</v>
      </c>
      <c r="J170" s="364"/>
    </row>
    <row r="171" spans="1:10" x14ac:dyDescent="0.35">
      <c r="A171" s="366">
        <v>0.69490740740740742</v>
      </c>
      <c r="B171" s="367">
        <v>28.723299999999998</v>
      </c>
      <c r="C171" s="367">
        <v>28.716000000000001</v>
      </c>
      <c r="D171" s="368">
        <f t="shared" si="6"/>
        <v>7.2999999999971976E-3</v>
      </c>
      <c r="E171" s="364"/>
      <c r="F171" s="366">
        <v>0.78347222222222224</v>
      </c>
      <c r="G171" s="367">
        <v>32.253799999999998</v>
      </c>
      <c r="H171" s="367">
        <v>32.262</v>
      </c>
      <c r="I171" s="369">
        <f t="shared" si="7"/>
        <v>8.2000000000022055E-3</v>
      </c>
      <c r="J171" s="364"/>
    </row>
    <row r="172" spans="1:10" x14ac:dyDescent="0.35">
      <c r="A172" s="366">
        <v>0.69502314814814825</v>
      </c>
      <c r="B172" s="367">
        <v>28.712399999999999</v>
      </c>
      <c r="C172" s="367">
        <v>28.712</v>
      </c>
      <c r="D172" s="368">
        <f t="shared" si="6"/>
        <v>3.9999999999906777E-4</v>
      </c>
      <c r="E172" s="364"/>
      <c r="F172" s="366">
        <v>0.78358796296296296</v>
      </c>
      <c r="G172" s="367">
        <v>32.265700000000002</v>
      </c>
      <c r="H172" s="367">
        <v>32.256999999999998</v>
      </c>
      <c r="I172" s="369">
        <f t="shared" si="7"/>
        <v>8.7000000000045929E-3</v>
      </c>
      <c r="J172" s="364"/>
    </row>
    <row r="173" spans="1:10" x14ac:dyDescent="0.35">
      <c r="A173" s="366">
        <v>0.69513888888888886</v>
      </c>
      <c r="B173" s="367">
        <v>28.706499999999998</v>
      </c>
      <c r="C173" s="367">
        <v>28.702000000000002</v>
      </c>
      <c r="D173" s="368">
        <f t="shared" si="6"/>
        <v>4.4999999999966178E-3</v>
      </c>
      <c r="E173" s="364"/>
      <c r="F173" s="366">
        <v>0.78370370370370368</v>
      </c>
      <c r="G173" s="367">
        <v>32.2592</v>
      </c>
      <c r="H173" s="367">
        <v>32.259</v>
      </c>
      <c r="I173" s="369">
        <f t="shared" si="7"/>
        <v>1.9999999999953388E-4</v>
      </c>
      <c r="J173" s="364"/>
    </row>
    <row r="174" spans="1:10" x14ac:dyDescent="0.35">
      <c r="A174" s="366">
        <v>0.69525462962962958</v>
      </c>
      <c r="B174" s="367">
        <v>28.701799999999999</v>
      </c>
      <c r="C174" s="367">
        <v>28.698</v>
      </c>
      <c r="D174" s="368">
        <f t="shared" si="6"/>
        <v>3.7999999999982492E-3</v>
      </c>
      <c r="E174" s="364"/>
      <c r="F174" s="366">
        <v>0.78381944444444451</v>
      </c>
      <c r="G174" s="367">
        <v>32.265999999999998</v>
      </c>
      <c r="H174" s="367">
        <v>32.271000000000001</v>
      </c>
      <c r="I174" s="369">
        <f t="shared" si="7"/>
        <v>5.000000000002558E-3</v>
      </c>
      <c r="J174" s="364"/>
    </row>
    <row r="175" spans="1:10" x14ac:dyDescent="0.35">
      <c r="A175" s="366">
        <v>0.69537037037037042</v>
      </c>
      <c r="B175" s="367">
        <v>28.699400000000001</v>
      </c>
      <c r="C175" s="367">
        <v>28.696000000000002</v>
      </c>
      <c r="D175" s="368">
        <f t="shared" si="6"/>
        <v>3.3999999999991815E-3</v>
      </c>
      <c r="E175" s="364"/>
      <c r="F175" s="366">
        <v>0.78393518518518512</v>
      </c>
      <c r="G175" s="367">
        <v>32.270400000000002</v>
      </c>
      <c r="H175" s="367">
        <v>32.274999999999999</v>
      </c>
      <c r="I175" s="369">
        <f t="shared" si="7"/>
        <v>4.5999999999963848E-3</v>
      </c>
      <c r="J175" s="364"/>
    </row>
    <row r="176" spans="1:10" x14ac:dyDescent="0.35">
      <c r="A176" s="366">
        <v>0.69548611111111114</v>
      </c>
      <c r="B176" s="367">
        <v>28.700900000000001</v>
      </c>
      <c r="C176" s="367">
        <v>28.7</v>
      </c>
      <c r="D176" s="368">
        <f t="shared" si="6"/>
        <v>9.0000000000145519E-4</v>
      </c>
      <c r="E176" s="364"/>
      <c r="F176" s="366">
        <v>0.78405092592592596</v>
      </c>
      <c r="G176" s="367">
        <v>32.279400000000003</v>
      </c>
      <c r="H176" s="367">
        <v>32.280999999999999</v>
      </c>
      <c r="I176" s="369">
        <f t="shared" si="7"/>
        <v>1.5999999999962711E-3</v>
      </c>
      <c r="J176" s="364"/>
    </row>
    <row r="177" spans="1:10" x14ac:dyDescent="0.35">
      <c r="A177" s="366">
        <v>0.69560185185185175</v>
      </c>
      <c r="B177" s="367">
        <v>28.720800000000001</v>
      </c>
      <c r="C177" s="367">
        <v>28.716000000000001</v>
      </c>
      <c r="D177" s="368">
        <f t="shared" si="6"/>
        <v>4.7999999999994714E-3</v>
      </c>
      <c r="E177" s="364"/>
      <c r="F177" s="366">
        <v>0.78416666666666668</v>
      </c>
      <c r="G177" s="367">
        <v>32.278399999999998</v>
      </c>
      <c r="H177" s="367">
        <v>32.279000000000003</v>
      </c>
      <c r="I177" s="369">
        <f t="shared" si="7"/>
        <v>6.0000000000570708E-4</v>
      </c>
      <c r="J177" s="364"/>
    </row>
    <row r="178" spans="1:10" x14ac:dyDescent="0.35">
      <c r="A178" s="366">
        <v>0.69571759259259258</v>
      </c>
      <c r="B178" s="367">
        <v>28.729600000000001</v>
      </c>
      <c r="C178" s="367">
        <v>28.728999999999999</v>
      </c>
      <c r="D178" s="368">
        <f t="shared" si="6"/>
        <v>6.0000000000215437E-4</v>
      </c>
      <c r="E178" s="364"/>
      <c r="F178" s="366">
        <v>0.7842824074074074</v>
      </c>
      <c r="G178" s="367">
        <v>32.267200000000003</v>
      </c>
      <c r="H178" s="367">
        <v>32.265999999999998</v>
      </c>
      <c r="I178" s="369">
        <f t="shared" si="7"/>
        <v>1.2000000000043087E-3</v>
      </c>
      <c r="J178" s="364"/>
    </row>
    <row r="179" spans="1:10" x14ac:dyDescent="0.35">
      <c r="A179" s="366">
        <v>0.6958333333333333</v>
      </c>
      <c r="B179" s="367">
        <v>28.7377</v>
      </c>
      <c r="C179" s="367">
        <v>28.725000000000001</v>
      </c>
      <c r="D179" s="368">
        <f t="shared" si="6"/>
        <v>1.2699999999998823E-2</v>
      </c>
      <c r="E179" s="364"/>
      <c r="F179" s="366">
        <v>0.78439814814814823</v>
      </c>
      <c r="G179" s="367">
        <v>32.263300000000001</v>
      </c>
      <c r="H179" s="367">
        <v>32.261000000000003</v>
      </c>
      <c r="I179" s="369">
        <f t="shared" si="7"/>
        <v>2.2999999999981924E-3</v>
      </c>
      <c r="J179" s="364"/>
    </row>
    <row r="180" spans="1:10" x14ac:dyDescent="0.35">
      <c r="A180" s="366">
        <v>0.69594907407407414</v>
      </c>
      <c r="B180" s="367">
        <v>28.744800000000001</v>
      </c>
      <c r="C180" s="367">
        <v>28.731999999999999</v>
      </c>
      <c r="D180" s="368">
        <f t="shared" si="6"/>
        <v>1.2800000000002143E-2</v>
      </c>
      <c r="E180" s="364"/>
      <c r="F180" s="366">
        <v>0.78451388888888884</v>
      </c>
      <c r="G180" s="367">
        <v>32.250900000000001</v>
      </c>
      <c r="H180" s="367">
        <v>32.252000000000002</v>
      </c>
      <c r="I180" s="369">
        <f t="shared" si="7"/>
        <v>1.1000000000009891E-3</v>
      </c>
      <c r="J180" s="364"/>
    </row>
    <row r="181" spans="1:10" x14ac:dyDescent="0.35">
      <c r="A181" s="366">
        <v>0.69606481481481486</v>
      </c>
      <c r="B181" s="367">
        <v>28.745899999999999</v>
      </c>
      <c r="C181" s="367">
        <v>28.741</v>
      </c>
      <c r="D181" s="368">
        <f t="shared" si="6"/>
        <v>4.8999999999992383E-3</v>
      </c>
      <c r="E181" s="364"/>
      <c r="F181" s="366">
        <v>0.78462962962962957</v>
      </c>
      <c r="G181" s="367">
        <v>32.2318</v>
      </c>
      <c r="H181" s="367">
        <v>32.244999999999997</v>
      </c>
      <c r="I181" s="369">
        <f t="shared" si="7"/>
        <v>1.3199999999997658E-2</v>
      </c>
      <c r="J181" s="364"/>
    </row>
    <row r="182" spans="1:10" x14ac:dyDescent="0.35">
      <c r="A182" s="366">
        <v>0.69618055555555547</v>
      </c>
      <c r="B182" s="367">
        <v>28.733699999999999</v>
      </c>
      <c r="C182" s="367">
        <v>28.736999999999998</v>
      </c>
      <c r="D182" s="368">
        <f t="shared" si="6"/>
        <v>3.2999999999994145E-3</v>
      </c>
      <c r="E182" s="364"/>
      <c r="F182" s="366">
        <v>0.7847453703703704</v>
      </c>
      <c r="G182" s="367">
        <v>32.250100000000003</v>
      </c>
      <c r="H182" s="367">
        <v>32.261000000000003</v>
      </c>
      <c r="I182" s="369">
        <f t="shared" si="7"/>
        <v>1.0899999999999466E-2</v>
      </c>
      <c r="J182" s="364"/>
    </row>
    <row r="183" spans="1:10" x14ac:dyDescent="0.35">
      <c r="A183" s="366">
        <v>0.6962962962962963</v>
      </c>
      <c r="B183" s="367">
        <v>28.7224</v>
      </c>
      <c r="C183" s="367">
        <v>28.721</v>
      </c>
      <c r="D183" s="368">
        <f t="shared" si="6"/>
        <v>1.4000000000002899E-3</v>
      </c>
      <c r="E183" s="364"/>
      <c r="F183" s="366">
        <v>0.78486111111111112</v>
      </c>
      <c r="G183" s="367">
        <v>32.289499999999997</v>
      </c>
      <c r="H183" s="367">
        <v>32.283999999999999</v>
      </c>
      <c r="I183" s="369">
        <f t="shared" si="7"/>
        <v>5.49999999999784E-3</v>
      </c>
      <c r="J183" s="364"/>
    </row>
    <row r="184" spans="1:10" x14ac:dyDescent="0.35">
      <c r="A184" s="366">
        <v>0.69641203703703702</v>
      </c>
      <c r="B184" s="367">
        <v>28.7197</v>
      </c>
      <c r="C184" s="367">
        <v>28.722000000000001</v>
      </c>
      <c r="D184" s="368">
        <f t="shared" si="6"/>
        <v>2.3000000000017451E-3</v>
      </c>
      <c r="E184" s="364"/>
      <c r="F184" s="366">
        <v>0.78497685185185195</v>
      </c>
      <c r="G184" s="367">
        <v>32.291200000000003</v>
      </c>
      <c r="H184" s="367">
        <v>32.293999999999997</v>
      </c>
      <c r="I184" s="369">
        <f t="shared" si="7"/>
        <v>2.7999999999934744E-3</v>
      </c>
      <c r="J184" s="364"/>
    </row>
    <row r="185" spans="1:10" x14ac:dyDescent="0.35">
      <c r="A185" s="366">
        <v>0.69652777777777775</v>
      </c>
      <c r="B185" s="367">
        <v>28.721800000000002</v>
      </c>
      <c r="C185" s="367">
        <v>28.718</v>
      </c>
      <c r="D185" s="368">
        <f t="shared" si="6"/>
        <v>3.8000000000018019E-3</v>
      </c>
      <c r="E185" s="364"/>
      <c r="F185" s="366">
        <v>0.78509259259259256</v>
      </c>
      <c r="G185" s="367">
        <v>32.313600000000001</v>
      </c>
      <c r="H185" s="367">
        <v>32.307000000000002</v>
      </c>
      <c r="I185" s="369">
        <f t="shared" si="7"/>
        <v>6.599999999998829E-3</v>
      </c>
      <c r="J185" s="364"/>
    </row>
    <row r="186" spans="1:10" x14ac:dyDescent="0.35">
      <c r="A186" s="366">
        <v>0.69664351851851858</v>
      </c>
      <c r="B186" s="367">
        <v>28.721900000000002</v>
      </c>
      <c r="C186" s="367">
        <v>28.72</v>
      </c>
      <c r="D186" s="368">
        <f t="shared" si="6"/>
        <v>1.9000000000026773E-3</v>
      </c>
      <c r="E186" s="364"/>
      <c r="F186" s="366">
        <v>0.78520833333333329</v>
      </c>
      <c r="G186" s="367">
        <v>32.308300000000003</v>
      </c>
      <c r="H186" s="367">
        <v>32.305</v>
      </c>
      <c r="I186" s="369">
        <f t="shared" si="7"/>
        <v>3.3000000000029672E-3</v>
      </c>
      <c r="J186" s="364"/>
    </row>
    <row r="187" spans="1:10" x14ac:dyDescent="0.35">
      <c r="A187" s="366">
        <v>0.69675925925925919</v>
      </c>
      <c r="B187" s="367">
        <v>28.723700000000001</v>
      </c>
      <c r="C187" s="367">
        <v>28.716999999999999</v>
      </c>
      <c r="D187" s="368">
        <f t="shared" si="6"/>
        <v>6.7000000000021487E-3</v>
      </c>
      <c r="E187" s="364"/>
      <c r="F187" s="366">
        <v>0.78532407407407412</v>
      </c>
      <c r="G187" s="367">
        <v>32.304099999999998</v>
      </c>
      <c r="H187" s="367">
        <v>32.305999999999997</v>
      </c>
      <c r="I187" s="369">
        <f t="shared" si="7"/>
        <v>1.8999999999991246E-3</v>
      </c>
      <c r="J187" s="364"/>
    </row>
    <row r="188" spans="1:10" x14ac:dyDescent="0.35">
      <c r="A188" s="366">
        <v>0.69687500000000002</v>
      </c>
      <c r="B188" s="367">
        <v>28.7044</v>
      </c>
      <c r="C188" s="367">
        <v>28.71</v>
      </c>
      <c r="D188" s="368">
        <f t="shared" si="6"/>
        <v>5.6000000000011596E-3</v>
      </c>
      <c r="E188" s="364"/>
      <c r="F188" s="366">
        <v>0.78543981481481484</v>
      </c>
      <c r="G188" s="367">
        <v>32.289200000000001</v>
      </c>
      <c r="H188" s="367">
        <v>32.29</v>
      </c>
      <c r="I188" s="369">
        <f t="shared" si="7"/>
        <v>7.9999999999813554E-4</v>
      </c>
      <c r="J188" s="364"/>
    </row>
    <row r="189" spans="1:10" x14ac:dyDescent="0.35">
      <c r="A189" s="366">
        <v>0.69699074074074074</v>
      </c>
      <c r="B189" s="367">
        <v>28.699000000000002</v>
      </c>
      <c r="C189" s="367">
        <v>28.698</v>
      </c>
      <c r="D189" s="368">
        <f t="shared" si="6"/>
        <v>1.0000000000012221E-3</v>
      </c>
      <c r="E189" s="364"/>
      <c r="F189" s="366">
        <v>0.78555555555555545</v>
      </c>
      <c r="G189" s="367">
        <v>32.258400000000002</v>
      </c>
      <c r="H189" s="367">
        <v>32.264000000000003</v>
      </c>
      <c r="I189" s="369">
        <f t="shared" si="7"/>
        <v>5.6000000000011596E-3</v>
      </c>
      <c r="J189" s="364"/>
    </row>
    <row r="190" spans="1:10" x14ac:dyDescent="0.35">
      <c r="A190" s="366">
        <v>0.69710648148148147</v>
      </c>
      <c r="B190" s="367">
        <v>28.688800000000001</v>
      </c>
      <c r="C190" s="367">
        <v>28.693999999999999</v>
      </c>
      <c r="D190" s="368">
        <f t="shared" si="6"/>
        <v>5.1999999999985391E-3</v>
      </c>
      <c r="E190" s="364"/>
      <c r="F190" s="366">
        <v>0.78567129629629628</v>
      </c>
      <c r="G190" s="367">
        <v>32.232799999999997</v>
      </c>
      <c r="H190" s="367">
        <v>32.238</v>
      </c>
      <c r="I190" s="369">
        <f t="shared" si="7"/>
        <v>5.2000000000020918E-3</v>
      </c>
      <c r="J190" s="364"/>
    </row>
    <row r="191" spans="1:10" x14ac:dyDescent="0.35">
      <c r="A191" s="366">
        <v>0.6972222222222223</v>
      </c>
      <c r="B191" s="367">
        <v>28.683299999999999</v>
      </c>
      <c r="C191" s="367">
        <v>28.681999999999999</v>
      </c>
      <c r="D191" s="368">
        <f t="shared" si="6"/>
        <v>1.300000000000523E-3</v>
      </c>
      <c r="E191" s="364"/>
      <c r="F191" s="366">
        <v>0.78578703703703701</v>
      </c>
      <c r="G191" s="367">
        <v>32.228700000000003</v>
      </c>
      <c r="H191" s="367">
        <v>32.234999999999999</v>
      </c>
      <c r="I191" s="369">
        <f t="shared" si="7"/>
        <v>6.2999999999959755E-3</v>
      </c>
      <c r="J191" s="364"/>
    </row>
    <row r="192" spans="1:10" x14ac:dyDescent="0.35">
      <c r="A192" s="366">
        <v>0.69733796296296291</v>
      </c>
      <c r="B192" s="367">
        <v>28.6784</v>
      </c>
      <c r="C192" s="367">
        <v>28.681999999999999</v>
      </c>
      <c r="D192" s="368">
        <f t="shared" si="6"/>
        <v>3.5999999999987153E-3</v>
      </c>
      <c r="E192" s="364"/>
      <c r="F192" s="366">
        <v>0.78590277777777784</v>
      </c>
      <c r="G192" s="367">
        <v>32.227499999999999</v>
      </c>
      <c r="H192" s="367">
        <v>32.231999999999999</v>
      </c>
      <c r="I192" s="369">
        <f t="shared" si="7"/>
        <v>4.5000000000001705E-3</v>
      </c>
      <c r="J192" s="364"/>
    </row>
    <row r="193" spans="1:10" x14ac:dyDescent="0.35">
      <c r="A193" s="366">
        <v>0.69745370370370363</v>
      </c>
      <c r="B193" s="367">
        <v>28.676600000000001</v>
      </c>
      <c r="C193" s="367">
        <v>28.678999999999998</v>
      </c>
      <c r="D193" s="368">
        <f t="shared" si="6"/>
        <v>2.3999999999979593E-3</v>
      </c>
      <c r="E193" s="364"/>
      <c r="F193" s="366">
        <v>0.78601851851851856</v>
      </c>
      <c r="G193" s="367">
        <v>32.243000000000002</v>
      </c>
      <c r="H193" s="367">
        <v>32.241999999999997</v>
      </c>
      <c r="I193" s="369">
        <f t="shared" si="7"/>
        <v>1.0000000000047748E-3</v>
      </c>
      <c r="J193" s="364"/>
    </row>
    <row r="194" spans="1:10" x14ac:dyDescent="0.35">
      <c r="A194" s="366">
        <v>0.69756944444444446</v>
      </c>
      <c r="B194" s="367">
        <v>28.686900000000001</v>
      </c>
      <c r="C194" s="367">
        <v>28.681999999999999</v>
      </c>
      <c r="D194" s="368">
        <f t="shared" si="6"/>
        <v>4.900000000002791E-3</v>
      </c>
      <c r="E194" s="364"/>
      <c r="F194" s="366">
        <v>0.78613425925925917</v>
      </c>
      <c r="G194" s="367">
        <v>32.264000000000003</v>
      </c>
      <c r="H194" s="367">
        <v>32.264000000000003</v>
      </c>
      <c r="I194" s="369">
        <f t="shared" si="7"/>
        <v>0</v>
      </c>
      <c r="J194" s="364"/>
    </row>
    <row r="195" spans="1:10" x14ac:dyDescent="0.35">
      <c r="A195" s="366">
        <v>0.69768518518518519</v>
      </c>
      <c r="B195" s="367">
        <v>28.6783</v>
      </c>
      <c r="C195" s="367">
        <v>28.678999999999998</v>
      </c>
      <c r="D195" s="368">
        <f t="shared" si="6"/>
        <v>6.9999999999836859E-4</v>
      </c>
      <c r="E195" s="364"/>
      <c r="F195" s="366">
        <v>0.78625</v>
      </c>
      <c r="G195" s="367">
        <v>32.257199999999997</v>
      </c>
      <c r="H195" s="367">
        <v>32.271999999999998</v>
      </c>
      <c r="I195" s="369">
        <f t="shared" si="7"/>
        <v>1.4800000000001035E-2</v>
      </c>
      <c r="J195" s="364"/>
    </row>
    <row r="196" spans="1:10" x14ac:dyDescent="0.35">
      <c r="A196" s="366">
        <v>0.69780092592592602</v>
      </c>
      <c r="B196" s="367">
        <v>28.6645</v>
      </c>
      <c r="C196" s="367">
        <v>28.666</v>
      </c>
      <c r="D196" s="368">
        <f t="shared" si="6"/>
        <v>1.5000000000000568E-3</v>
      </c>
      <c r="E196" s="364"/>
      <c r="F196" s="366">
        <v>0.78636574074074073</v>
      </c>
      <c r="G196" s="367">
        <v>32.299300000000002</v>
      </c>
      <c r="H196" s="367">
        <v>32.292999999999999</v>
      </c>
      <c r="I196" s="369">
        <f t="shared" si="7"/>
        <v>6.3000000000030809E-3</v>
      </c>
      <c r="J196" s="364"/>
    </row>
    <row r="197" spans="1:10" x14ac:dyDescent="0.35">
      <c r="A197" s="366">
        <v>0.69791666666666663</v>
      </c>
      <c r="B197" s="367">
        <v>28.670200000000001</v>
      </c>
      <c r="C197" s="367">
        <v>28.669</v>
      </c>
      <c r="D197" s="368">
        <f t="shared" si="6"/>
        <v>1.200000000000756E-3</v>
      </c>
      <c r="E197" s="364"/>
      <c r="F197" s="366">
        <v>0.78648148148148145</v>
      </c>
      <c r="G197" s="367">
        <v>32.302900000000001</v>
      </c>
      <c r="H197" s="367">
        <v>32.311999999999998</v>
      </c>
      <c r="I197" s="369">
        <f t="shared" si="7"/>
        <v>9.0999999999965553E-3</v>
      </c>
      <c r="J197" s="364"/>
    </row>
    <row r="198" spans="1:10" x14ac:dyDescent="0.35">
      <c r="A198" s="366">
        <v>0.69803240740740735</v>
      </c>
      <c r="B198" s="367">
        <v>28.6724</v>
      </c>
      <c r="C198" s="367">
        <v>28.672000000000001</v>
      </c>
      <c r="D198" s="368">
        <f t="shared" si="6"/>
        <v>3.9999999999906777E-4</v>
      </c>
      <c r="E198" s="364"/>
      <c r="F198" s="366">
        <v>0.78659722222222228</v>
      </c>
      <c r="G198" s="367">
        <v>32.330399999999997</v>
      </c>
      <c r="H198" s="367">
        <v>32.329000000000001</v>
      </c>
      <c r="I198" s="369">
        <f t="shared" si="7"/>
        <v>1.3999999999967372E-3</v>
      </c>
      <c r="J198" s="364"/>
    </row>
    <row r="199" spans="1:10" x14ac:dyDescent="0.35">
      <c r="A199" s="366">
        <v>0.69814814814814818</v>
      </c>
      <c r="B199" s="367">
        <v>28.6861</v>
      </c>
      <c r="C199" s="367">
        <v>28.68</v>
      </c>
      <c r="D199" s="368">
        <f t="shared" si="6"/>
        <v>6.0999999999999943E-3</v>
      </c>
      <c r="E199" s="364"/>
      <c r="F199" s="366">
        <v>0.78671296296296289</v>
      </c>
      <c r="G199" s="367">
        <v>32.334200000000003</v>
      </c>
      <c r="H199" s="367">
        <v>32.332000000000001</v>
      </c>
      <c r="I199" s="369">
        <f t="shared" si="7"/>
        <v>2.2000000000019782E-3</v>
      </c>
      <c r="J199" s="364"/>
    </row>
    <row r="200" spans="1:10" x14ac:dyDescent="0.35">
      <c r="A200" s="366">
        <v>0.69826388888888891</v>
      </c>
      <c r="B200" s="367">
        <v>28.667300000000001</v>
      </c>
      <c r="C200" s="367">
        <v>28.673999999999999</v>
      </c>
      <c r="D200" s="368">
        <f t="shared" si="6"/>
        <v>6.699999999998596E-3</v>
      </c>
      <c r="E200" s="364"/>
      <c r="F200" s="366">
        <v>0.78682870370370372</v>
      </c>
      <c r="G200" s="367">
        <v>32.354500000000002</v>
      </c>
      <c r="H200" s="367">
        <v>32.348999999999997</v>
      </c>
      <c r="I200" s="369">
        <f t="shared" si="7"/>
        <v>5.5000000000049454E-3</v>
      </c>
      <c r="J200" s="364"/>
    </row>
    <row r="201" spans="1:10" x14ac:dyDescent="0.35">
      <c r="A201" s="366">
        <v>0.69837962962962974</v>
      </c>
      <c r="B201" s="367">
        <v>28.6539</v>
      </c>
      <c r="C201" s="367">
        <v>28.658000000000001</v>
      </c>
      <c r="D201" s="368">
        <f t="shared" si="6"/>
        <v>4.1000000000011028E-3</v>
      </c>
      <c r="E201" s="364"/>
      <c r="F201" s="366">
        <v>0.78694444444444445</v>
      </c>
      <c r="G201" s="367">
        <v>32.345300000000002</v>
      </c>
      <c r="H201" s="367">
        <v>32.345999999999997</v>
      </c>
      <c r="I201" s="369">
        <f t="shared" si="7"/>
        <v>6.9999999999481588E-4</v>
      </c>
      <c r="J201" s="364"/>
    </row>
    <row r="202" spans="1:10" x14ac:dyDescent="0.35">
      <c r="A202" s="366">
        <v>0.69849537037037035</v>
      </c>
      <c r="B202" s="367">
        <v>28.659199999999998</v>
      </c>
      <c r="C202" s="367">
        <v>28.658999999999999</v>
      </c>
      <c r="D202" s="368">
        <f t="shared" si="6"/>
        <v>1.9999999999953388E-4</v>
      </c>
      <c r="E202" s="364"/>
      <c r="F202" s="366">
        <v>0.78706018518518517</v>
      </c>
      <c r="G202" s="367">
        <v>32.332999999999998</v>
      </c>
      <c r="H202" s="367">
        <v>32.332999999999998</v>
      </c>
      <c r="I202" s="369">
        <f t="shared" si="7"/>
        <v>0</v>
      </c>
      <c r="J202" s="364"/>
    </row>
    <row r="203" spans="1:10" x14ac:dyDescent="0.35">
      <c r="A203" s="366">
        <v>0.69861111111111107</v>
      </c>
      <c r="B203" s="367">
        <v>28.668500000000002</v>
      </c>
      <c r="C203" s="367">
        <v>28.664000000000001</v>
      </c>
      <c r="D203" s="368">
        <f t="shared" si="6"/>
        <v>4.5000000000001705E-3</v>
      </c>
      <c r="E203" s="364"/>
      <c r="F203" s="366">
        <v>0.787175925925926</v>
      </c>
      <c r="G203" s="367">
        <v>32.320999999999998</v>
      </c>
      <c r="H203" s="367">
        <v>32.33</v>
      </c>
      <c r="I203" s="369">
        <f t="shared" si="7"/>
        <v>9.0000000000003411E-3</v>
      </c>
      <c r="J203" s="364"/>
    </row>
    <row r="204" spans="1:10" x14ac:dyDescent="0.35">
      <c r="A204" s="366">
        <v>0.6987268518518519</v>
      </c>
      <c r="B204" s="367">
        <v>28.652100000000001</v>
      </c>
      <c r="C204" s="367">
        <v>28.654</v>
      </c>
      <c r="D204" s="368">
        <f t="shared" si="6"/>
        <v>1.8999999999991246E-3</v>
      </c>
      <c r="E204" s="364"/>
      <c r="F204" s="366">
        <v>0.78729166666666661</v>
      </c>
      <c r="G204" s="367">
        <v>32.3322</v>
      </c>
      <c r="H204" s="367">
        <v>32.33</v>
      </c>
      <c r="I204" s="369">
        <f t="shared" si="7"/>
        <v>2.2000000000019782E-3</v>
      </c>
      <c r="J204" s="364"/>
    </row>
    <row r="205" spans="1:10" x14ac:dyDescent="0.35">
      <c r="A205" s="366">
        <v>0.69884259259259263</v>
      </c>
      <c r="B205" s="367">
        <v>28.636500000000002</v>
      </c>
      <c r="C205" s="367">
        <v>28.64</v>
      </c>
      <c r="D205" s="368">
        <f t="shared" si="6"/>
        <v>3.4999999999989484E-3</v>
      </c>
      <c r="E205" s="364"/>
      <c r="F205" s="366">
        <v>0.78740740740740733</v>
      </c>
      <c r="G205" s="367">
        <v>32.3262</v>
      </c>
      <c r="H205" s="367">
        <v>32.325000000000003</v>
      </c>
      <c r="I205" s="369">
        <f t="shared" si="7"/>
        <v>1.1999999999972033E-3</v>
      </c>
      <c r="J205" s="364"/>
    </row>
    <row r="206" spans="1:10" x14ac:dyDescent="0.35">
      <c r="A206" s="366">
        <v>0.69895833333333324</v>
      </c>
      <c r="B206" s="367">
        <v>28.637899999999998</v>
      </c>
      <c r="C206" s="367">
        <v>28.637</v>
      </c>
      <c r="D206" s="368">
        <f t="shared" si="6"/>
        <v>8.9999999999790248E-4</v>
      </c>
      <c r="E206" s="364"/>
      <c r="F206" s="366">
        <v>0.78752314814814817</v>
      </c>
      <c r="G206" s="367">
        <v>32.329599999999999</v>
      </c>
      <c r="H206" s="367">
        <v>32.328000000000003</v>
      </c>
      <c r="I206" s="369">
        <f t="shared" si="7"/>
        <v>1.5999999999962711E-3</v>
      </c>
      <c r="J206" s="364"/>
    </row>
    <row r="207" spans="1:10" x14ac:dyDescent="0.35">
      <c r="A207" s="366">
        <v>0.69907407407407407</v>
      </c>
      <c r="B207" s="367">
        <v>28.635400000000001</v>
      </c>
      <c r="C207" s="367">
        <v>28.637</v>
      </c>
      <c r="D207" s="368">
        <f t="shared" si="6"/>
        <v>1.5999999999998238E-3</v>
      </c>
      <c r="E207" s="364"/>
      <c r="F207" s="366">
        <v>0.78763888888888889</v>
      </c>
      <c r="G207" s="367">
        <v>32.3461</v>
      </c>
      <c r="H207" s="367">
        <v>32.338999999999999</v>
      </c>
      <c r="I207" s="369">
        <f t="shared" si="7"/>
        <v>7.1000000000012164E-3</v>
      </c>
      <c r="J207" s="364"/>
    </row>
    <row r="208" spans="1:10" x14ac:dyDescent="0.35">
      <c r="A208" s="366">
        <v>0.69918981481481479</v>
      </c>
      <c r="B208" s="367">
        <v>28.639500000000002</v>
      </c>
      <c r="C208" s="367">
        <v>28.64</v>
      </c>
      <c r="D208" s="368">
        <f t="shared" si="6"/>
        <v>4.9999999999883471E-4</v>
      </c>
      <c r="E208" s="364"/>
      <c r="F208" s="366">
        <v>0.78775462962962972</v>
      </c>
      <c r="G208" s="367">
        <v>32.341000000000001</v>
      </c>
      <c r="H208" s="367">
        <v>32.337000000000003</v>
      </c>
      <c r="I208" s="369">
        <f t="shared" si="7"/>
        <v>3.9999999999977831E-3</v>
      </c>
      <c r="J208" s="364"/>
    </row>
    <row r="209" spans="1:10" x14ac:dyDescent="0.35">
      <c r="A209" s="366">
        <v>0.69930555555555562</v>
      </c>
      <c r="B209" s="367">
        <v>28.6233</v>
      </c>
      <c r="C209" s="367">
        <v>28.628</v>
      </c>
      <c r="D209" s="368">
        <f t="shared" si="6"/>
        <v>4.6999999999997044E-3</v>
      </c>
      <c r="E209" s="370"/>
      <c r="F209" s="366">
        <v>0.78787037037037033</v>
      </c>
      <c r="G209" s="367">
        <v>32.368400000000001</v>
      </c>
      <c r="H209" s="367">
        <v>32.357999999999997</v>
      </c>
      <c r="I209" s="369">
        <f t="shared" si="7"/>
        <v>1.0400000000004184E-2</v>
      </c>
      <c r="J209" s="370"/>
    </row>
    <row r="210" spans="1:10" x14ac:dyDescent="0.35">
      <c r="A210" s="366">
        <v>0.69942129629629635</v>
      </c>
      <c r="B210" s="367">
        <v>28.624300000000002</v>
      </c>
      <c r="C210" s="367">
        <v>28.63</v>
      </c>
      <c r="D210" s="368">
        <f t="shared" si="6"/>
        <v>5.6999999999973738E-3</v>
      </c>
      <c r="E210" s="370"/>
      <c r="F210" s="366">
        <v>0.78798611111111105</v>
      </c>
      <c r="G210" s="367">
        <v>32.36</v>
      </c>
      <c r="H210" s="367">
        <v>32.36</v>
      </c>
      <c r="I210" s="369">
        <f t="shared" si="7"/>
        <v>0</v>
      </c>
      <c r="J210" s="370"/>
    </row>
    <row r="211" spans="1:10" x14ac:dyDescent="0.35">
      <c r="A211" s="366">
        <v>0.69953703703703696</v>
      </c>
      <c r="B211" s="367">
        <v>28.631</v>
      </c>
      <c r="C211" s="367">
        <v>28.626999999999999</v>
      </c>
      <c r="D211" s="368">
        <f t="shared" si="6"/>
        <v>4.0000000000013358E-3</v>
      </c>
      <c r="E211" s="370"/>
      <c r="F211" s="366">
        <v>0.78810185185185189</v>
      </c>
      <c r="G211" s="367">
        <v>32.360999999999997</v>
      </c>
      <c r="H211" s="367">
        <v>32.354999999999997</v>
      </c>
      <c r="I211" s="369">
        <f t="shared" si="7"/>
        <v>6.0000000000002274E-3</v>
      </c>
      <c r="J211" s="370"/>
    </row>
    <row r="212" spans="1:10" x14ac:dyDescent="0.35">
      <c r="A212" s="366">
        <v>0.69965277777777779</v>
      </c>
      <c r="B212" s="367">
        <v>28.631799999999998</v>
      </c>
      <c r="C212" s="367">
        <v>28.628</v>
      </c>
      <c r="D212" s="368">
        <f t="shared" si="6"/>
        <v>3.7999999999982492E-3</v>
      </c>
      <c r="E212" s="370"/>
      <c r="F212" s="366">
        <v>0.78821759259259261</v>
      </c>
      <c r="G212" s="367">
        <v>32.352499999999999</v>
      </c>
      <c r="H212" s="367">
        <v>32.347999999999999</v>
      </c>
      <c r="I212" s="369">
        <f t="shared" si="7"/>
        <v>4.5000000000001705E-3</v>
      </c>
      <c r="J212" s="370"/>
    </row>
    <row r="213" spans="1:10" x14ac:dyDescent="0.35">
      <c r="A213" s="366">
        <v>0.69976851851851851</v>
      </c>
      <c r="B213" s="367">
        <v>28.6495</v>
      </c>
      <c r="C213" s="367">
        <v>28.643000000000001</v>
      </c>
      <c r="D213" s="368">
        <f t="shared" si="6"/>
        <v>6.4999999999990621E-3</v>
      </c>
      <c r="E213" s="370"/>
      <c r="F213" s="366">
        <v>0.78833333333333344</v>
      </c>
      <c r="G213" s="367">
        <v>32.363300000000002</v>
      </c>
      <c r="H213" s="367">
        <v>32.353000000000002</v>
      </c>
      <c r="I213" s="369">
        <f t="shared" si="7"/>
        <v>1.0300000000000864E-2</v>
      </c>
      <c r="J213" s="370"/>
    </row>
    <row r="214" spans="1:10" x14ac:dyDescent="0.35">
      <c r="A214" s="366">
        <v>0.69988425925925923</v>
      </c>
      <c r="B214" s="367">
        <v>28.6586</v>
      </c>
      <c r="C214" s="367">
        <v>28.651</v>
      </c>
      <c r="D214" s="368">
        <f t="shared" si="6"/>
        <v>7.6000000000000512E-3</v>
      </c>
      <c r="E214" s="370"/>
      <c r="F214" s="366">
        <v>0.78844907407407405</v>
      </c>
      <c r="G214" s="367">
        <v>32.363199999999999</v>
      </c>
      <c r="H214" s="367">
        <v>32.362000000000002</v>
      </c>
      <c r="I214" s="369">
        <f t="shared" si="7"/>
        <v>1.1999999999972033E-3</v>
      </c>
      <c r="J214" s="370"/>
    </row>
    <row r="215" spans="1:10" x14ac:dyDescent="0.35">
      <c r="A215" s="366">
        <v>0.70000000000000007</v>
      </c>
      <c r="B215" s="367">
        <v>28.672899999999998</v>
      </c>
      <c r="C215" s="367">
        <v>28.658999999999999</v>
      </c>
      <c r="D215" s="368">
        <f t="shared" si="6"/>
        <v>1.3899999999999579E-2</v>
      </c>
      <c r="E215" s="370"/>
      <c r="F215" s="366">
        <v>0.78856481481481477</v>
      </c>
      <c r="G215" s="367">
        <v>32.357100000000003</v>
      </c>
      <c r="H215" s="367">
        <v>32.353999999999999</v>
      </c>
      <c r="I215" s="369">
        <f t="shared" si="7"/>
        <v>3.1000000000034333E-3</v>
      </c>
      <c r="J215" s="370"/>
    </row>
    <row r="216" spans="1:10" x14ac:dyDescent="0.35">
      <c r="A216" s="366">
        <v>0.70011574074074068</v>
      </c>
      <c r="B216" s="367">
        <v>28.668199999999999</v>
      </c>
      <c r="C216" s="367">
        <v>28.666</v>
      </c>
      <c r="D216" s="368">
        <f t="shared" si="6"/>
        <v>2.1999999999984254E-3</v>
      </c>
      <c r="E216" s="370"/>
      <c r="F216" s="366">
        <v>0.78868055555555561</v>
      </c>
      <c r="G216" s="367">
        <v>32.373100000000001</v>
      </c>
      <c r="H216" s="367">
        <v>32.363999999999997</v>
      </c>
      <c r="I216" s="369">
        <f t="shared" si="7"/>
        <v>9.1000000000036607E-3</v>
      </c>
      <c r="J216" s="370"/>
    </row>
    <row r="217" spans="1:10" x14ac:dyDescent="0.35">
      <c r="A217" s="366">
        <v>0.70023148148148151</v>
      </c>
      <c r="B217" s="367">
        <v>28.651700000000002</v>
      </c>
      <c r="C217" s="367">
        <v>28.655999999999999</v>
      </c>
      <c r="D217" s="368">
        <f t="shared" si="6"/>
        <v>4.2999999999970839E-3</v>
      </c>
      <c r="E217" s="370"/>
      <c r="F217" s="366">
        <v>0.78879629629629633</v>
      </c>
      <c r="G217" s="367">
        <v>32.371600000000001</v>
      </c>
      <c r="H217" s="367">
        <v>32.372</v>
      </c>
      <c r="I217" s="369">
        <f t="shared" si="7"/>
        <v>3.9999999999906777E-4</v>
      </c>
      <c r="J217" s="370"/>
    </row>
    <row r="218" spans="1:10" x14ac:dyDescent="0.35">
      <c r="A218" s="366">
        <v>0.70034722222222223</v>
      </c>
      <c r="B218" s="367">
        <v>28.665099999999999</v>
      </c>
      <c r="C218" s="367">
        <v>28.663</v>
      </c>
      <c r="D218" s="368">
        <f t="shared" si="6"/>
        <v>2.0999999999986585E-3</v>
      </c>
      <c r="E218" s="370"/>
      <c r="F218" s="366">
        <v>0.78891203703703694</v>
      </c>
      <c r="G218" s="367">
        <v>32.375900000000001</v>
      </c>
      <c r="H218" s="367">
        <v>32.375999999999998</v>
      </c>
      <c r="I218" s="369">
        <f t="shared" si="7"/>
        <v>9.9999999996214228E-5</v>
      </c>
      <c r="J218" s="370"/>
    </row>
    <row r="219" spans="1:10" x14ac:dyDescent="0.35">
      <c r="A219" s="366">
        <v>0.70046296296296295</v>
      </c>
      <c r="B219" s="367">
        <v>28.661999999999999</v>
      </c>
      <c r="C219" s="367">
        <v>28.664000000000001</v>
      </c>
      <c r="D219" s="368">
        <f t="shared" si="6"/>
        <v>2.0000000000024443E-3</v>
      </c>
      <c r="E219" s="370"/>
      <c r="F219" s="366">
        <v>0.78902777777777777</v>
      </c>
      <c r="G219" s="367">
        <v>32.372300000000003</v>
      </c>
      <c r="H219" s="367">
        <v>32.374000000000002</v>
      </c>
      <c r="I219" s="369">
        <f t="shared" si="7"/>
        <v>1.6999999999995907E-3</v>
      </c>
      <c r="J219" s="370"/>
    </row>
    <row r="220" spans="1:10" x14ac:dyDescent="0.35">
      <c r="A220" s="366">
        <v>0.70057870370370379</v>
      </c>
      <c r="B220" s="367">
        <v>28.6587</v>
      </c>
      <c r="C220" s="367">
        <v>28.661000000000001</v>
      </c>
      <c r="D220" s="368">
        <f t="shared" si="6"/>
        <v>2.3000000000017451E-3</v>
      </c>
      <c r="E220" s="370"/>
      <c r="F220" s="366">
        <v>0.78914351851851849</v>
      </c>
      <c r="G220" s="367">
        <v>32.387500000000003</v>
      </c>
      <c r="H220" s="367">
        <v>32.384</v>
      </c>
      <c r="I220" s="369">
        <f t="shared" si="7"/>
        <v>3.5000000000025011E-3</v>
      </c>
      <c r="J220" s="370"/>
    </row>
    <row r="221" spans="1:10" x14ac:dyDescent="0.35">
      <c r="A221" s="366">
        <v>0.7006944444444444</v>
      </c>
      <c r="B221" s="367">
        <v>28.659700000000001</v>
      </c>
      <c r="C221" s="367">
        <v>28.661000000000001</v>
      </c>
      <c r="D221" s="368">
        <f t="shared" si="6"/>
        <v>1.300000000000523E-3</v>
      </c>
      <c r="E221" s="370"/>
      <c r="F221" s="366">
        <v>0.78925925925925933</v>
      </c>
      <c r="G221" s="367">
        <v>32.379300000000001</v>
      </c>
      <c r="H221" s="367">
        <v>32.381999999999998</v>
      </c>
      <c r="I221" s="369">
        <f t="shared" si="7"/>
        <v>2.6999999999972601E-3</v>
      </c>
      <c r="J221" s="370"/>
    </row>
    <row r="222" spans="1:10" x14ac:dyDescent="0.35">
      <c r="A222" s="366">
        <v>0.70081018518518512</v>
      </c>
      <c r="B222" s="367">
        <v>28.669499999999999</v>
      </c>
      <c r="C222" s="367">
        <v>28.663</v>
      </c>
      <c r="D222" s="368">
        <f t="shared" si="6"/>
        <v>6.4999999999990621E-3</v>
      </c>
      <c r="E222" s="370"/>
      <c r="F222" s="366">
        <v>0.78937500000000005</v>
      </c>
      <c r="G222" s="367">
        <v>32.366100000000003</v>
      </c>
      <c r="H222" s="367">
        <v>32.369</v>
      </c>
      <c r="I222" s="369">
        <f t="shared" si="7"/>
        <v>2.899999999996794E-3</v>
      </c>
      <c r="J222" s="370"/>
    </row>
    <row r="223" spans="1:10" x14ac:dyDescent="0.35">
      <c r="A223" s="366">
        <v>0.70092592592592595</v>
      </c>
      <c r="B223" s="367">
        <v>28.674900000000001</v>
      </c>
      <c r="C223" s="367">
        <v>28.667999999999999</v>
      </c>
      <c r="D223" s="368">
        <f t="shared" si="6"/>
        <v>6.9000000000016826E-3</v>
      </c>
      <c r="E223" s="370"/>
      <c r="F223" s="366">
        <v>0.78949074074074066</v>
      </c>
      <c r="G223" s="367">
        <v>32.363799999999998</v>
      </c>
      <c r="H223" s="367">
        <v>32.366999999999997</v>
      </c>
      <c r="I223" s="369">
        <f t="shared" si="7"/>
        <v>3.1999999999996476E-3</v>
      </c>
      <c r="J223" s="370"/>
    </row>
    <row r="224" spans="1:10" x14ac:dyDescent="0.35">
      <c r="A224" s="366">
        <v>0.70104166666666667</v>
      </c>
      <c r="B224" s="367">
        <v>28.6724</v>
      </c>
      <c r="C224" s="367">
        <v>28.670999999999999</v>
      </c>
      <c r="D224" s="368">
        <f t="shared" si="6"/>
        <v>1.4000000000002899E-3</v>
      </c>
      <c r="E224" s="370"/>
      <c r="F224" s="366">
        <v>0.78961805555555553</v>
      </c>
      <c r="G224" s="367">
        <v>32.351999999999997</v>
      </c>
      <c r="H224" s="367">
        <v>32.350999999999999</v>
      </c>
      <c r="I224" s="369">
        <f t="shared" si="7"/>
        <v>9.9999999999766942E-4</v>
      </c>
      <c r="J224" s="370"/>
    </row>
    <row r="225" spans="1:12" x14ac:dyDescent="0.35">
      <c r="A225" s="366">
        <v>0.70115740740740751</v>
      </c>
      <c r="B225" s="367">
        <v>28.666699999999999</v>
      </c>
      <c r="C225" s="367">
        <v>28.667000000000002</v>
      </c>
      <c r="D225" s="368">
        <f t="shared" si="6"/>
        <v>3.0000000000285354E-4</v>
      </c>
      <c r="E225" s="370"/>
      <c r="F225" s="366">
        <v>0.78973379629629636</v>
      </c>
      <c r="G225" s="367">
        <v>32.3476</v>
      </c>
      <c r="H225" s="367">
        <v>32.353999999999999</v>
      </c>
      <c r="I225" s="369">
        <f t="shared" si="7"/>
        <v>6.3999999999992951E-3</v>
      </c>
      <c r="J225" s="370"/>
    </row>
    <row r="226" spans="1:12" x14ac:dyDescent="0.35">
      <c r="A226" s="366">
        <v>0.70127314814814812</v>
      </c>
      <c r="B226" s="367">
        <v>28.666599999999999</v>
      </c>
      <c r="C226" s="367">
        <v>28.666</v>
      </c>
      <c r="D226" s="368">
        <f t="shared" si="6"/>
        <v>5.9999999999860165E-4</v>
      </c>
      <c r="E226" s="370"/>
      <c r="F226" s="366">
        <v>0.78984953703703698</v>
      </c>
      <c r="G226" s="367">
        <v>32.352400000000003</v>
      </c>
      <c r="H226" s="367">
        <v>32.335000000000001</v>
      </c>
      <c r="I226" s="369">
        <f t="shared" si="7"/>
        <v>1.740000000000208E-2</v>
      </c>
      <c r="J226" s="370"/>
    </row>
    <row r="227" spans="1:12" x14ac:dyDescent="0.35">
      <c r="A227" s="366">
        <v>0.70138888888888884</v>
      </c>
      <c r="B227" s="367">
        <v>28.6691</v>
      </c>
      <c r="C227" s="367">
        <v>28.661000000000001</v>
      </c>
      <c r="D227" s="368">
        <f t="shared" si="6"/>
        <v>8.0999999999988859E-3</v>
      </c>
      <c r="E227" s="370"/>
      <c r="F227" s="366">
        <v>0.78996527777777781</v>
      </c>
      <c r="G227" s="367">
        <v>32.335900000000002</v>
      </c>
      <c r="H227" s="367">
        <v>32.331000000000003</v>
      </c>
      <c r="I227" s="369">
        <f t="shared" si="7"/>
        <v>4.8999999999992383E-3</v>
      </c>
      <c r="J227" s="370"/>
    </row>
    <row r="228" spans="1:12" x14ac:dyDescent="0.35">
      <c r="A228" s="366">
        <v>0.70150462962962967</v>
      </c>
      <c r="B228" s="367">
        <v>28.6739</v>
      </c>
      <c r="C228" s="367">
        <v>28.67</v>
      </c>
      <c r="D228" s="368">
        <f t="shared" si="6"/>
        <v>3.8999999999980162E-3</v>
      </c>
      <c r="E228" s="370"/>
      <c r="F228" s="366">
        <v>0.79008101851851853</v>
      </c>
      <c r="G228" s="367">
        <v>32.340000000000003</v>
      </c>
      <c r="H228" s="367">
        <v>32.341000000000001</v>
      </c>
      <c r="I228" s="369">
        <f t="shared" si="7"/>
        <v>9.9999999999766942E-4</v>
      </c>
      <c r="J228" s="370"/>
    </row>
    <row r="229" spans="1:12" x14ac:dyDescent="0.35">
      <c r="A229" s="366"/>
      <c r="B229" s="367"/>
      <c r="C229" s="248" t="s">
        <v>249</v>
      </c>
      <c r="D229" s="248">
        <f>AVERAGE(D169:D228)</f>
        <v>3.9266666666665151E-3</v>
      </c>
      <c r="E229" s="370"/>
      <c r="F229" s="371"/>
      <c r="G229" s="141"/>
      <c r="H229" s="247" t="s">
        <v>249</v>
      </c>
      <c r="I229" s="248">
        <f>AVERAGE(I169:I228)</f>
        <v>4.389999999999835E-3</v>
      </c>
      <c r="J229" s="370"/>
    </row>
    <row r="230" spans="1:12" x14ac:dyDescent="0.35">
      <c r="G230" s="372"/>
    </row>
    <row r="231" spans="1:12" x14ac:dyDescent="0.35">
      <c r="G231" s="372"/>
    </row>
    <row r="232" spans="1:12" x14ac:dyDescent="0.35">
      <c r="G232" s="372"/>
    </row>
    <row r="233" spans="1:12" x14ac:dyDescent="0.35">
      <c r="G233" s="372"/>
    </row>
    <row r="234" spans="1:12" x14ac:dyDescent="0.35">
      <c r="G234" s="372"/>
    </row>
    <row r="235" spans="1:12" x14ac:dyDescent="0.35">
      <c r="G235" s="372"/>
    </row>
    <row r="236" spans="1:12" x14ac:dyDescent="0.35">
      <c r="G236" s="372"/>
    </row>
    <row r="237" spans="1:12" x14ac:dyDescent="0.35">
      <c r="G237" s="372"/>
    </row>
    <row r="238" spans="1:12" x14ac:dyDescent="0.35">
      <c r="G238" s="372"/>
    </row>
    <row r="239" spans="1:12" x14ac:dyDescent="0.35">
      <c r="G239" s="372"/>
    </row>
    <row r="240" spans="1:12" x14ac:dyDescent="0.35">
      <c r="G240" s="372"/>
      <c r="L240" s="372"/>
    </row>
  </sheetData>
  <mergeCells count="9">
    <mergeCell ref="H3:I3"/>
    <mergeCell ref="A167:D167"/>
    <mergeCell ref="F167:I167"/>
    <mergeCell ref="A6:D6"/>
    <mergeCell ref="F6:I6"/>
    <mergeCell ref="K6:N6"/>
    <mergeCell ref="A85:D85"/>
    <mergeCell ref="F85:I85"/>
    <mergeCell ref="K85:N85"/>
  </mergeCells>
  <pageMargins left="0.70866141732283472" right="0.11811023622047245" top="0.74803149606299213" bottom="0.74803149606299213" header="0.31496062992125984" footer="0.31496062992125984"/>
  <pageSetup paperSize="9" scale="65" fitToHeight="0" orientation="portrait" r:id="rId1"/>
  <rowBreaks count="2" manualBreakCount="2">
    <brk id="84" min="5" max="13" man="1"/>
    <brk id="16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8B24C-0192-4DAA-9D8F-D91B1424736E}">
  <sheetPr codeName="Sheet10">
    <pageSetUpPr fitToPage="1"/>
  </sheetPr>
  <dimension ref="A1:H71"/>
  <sheetViews>
    <sheetView showGridLines="0" topLeftCell="A31" zoomScale="80" zoomScaleNormal="80" zoomScaleSheetLayoutView="80" workbookViewId="0">
      <selection activeCell="D64" sqref="D64"/>
    </sheetView>
  </sheetViews>
  <sheetFormatPr defaultColWidth="9.1796875" defaultRowHeight="14" x14ac:dyDescent="0.3"/>
  <cols>
    <col min="1" max="1" width="29.81640625" style="5" customWidth="1"/>
    <col min="2" max="2" width="27.26953125" style="5" customWidth="1"/>
    <col min="3" max="3" width="27" style="5" customWidth="1"/>
    <col min="4" max="4" width="27.7265625" style="5" customWidth="1"/>
    <col min="5" max="5" width="11.1796875" style="5" customWidth="1"/>
    <col min="6" max="6" width="8.26953125" style="5" customWidth="1"/>
    <col min="7" max="16384" width="9.1796875" style="5"/>
  </cols>
  <sheetData>
    <row r="1" spans="1:4" ht="20" x14ac:dyDescent="0.4">
      <c r="A1" s="10" t="s">
        <v>197</v>
      </c>
    </row>
    <row r="2" spans="1:4" ht="30" customHeight="1" x14ac:dyDescent="0.3"/>
    <row r="3" spans="1:4" s="9" customFormat="1" ht="15.5" x14ac:dyDescent="0.35">
      <c r="A3" s="8" t="s">
        <v>49</v>
      </c>
      <c r="C3" s="25"/>
      <c r="D3" s="25"/>
    </row>
    <row r="5" spans="1:4" ht="30" customHeight="1" x14ac:dyDescent="0.3">
      <c r="A5" s="108" t="s">
        <v>50</v>
      </c>
      <c r="B5" s="109" t="s">
        <v>51</v>
      </c>
      <c r="C5" s="109" t="s">
        <v>52</v>
      </c>
      <c r="D5" s="109" t="s">
        <v>53</v>
      </c>
    </row>
    <row r="6" spans="1:4" ht="18" customHeight="1" x14ac:dyDescent="0.3">
      <c r="A6" s="72" t="s">
        <v>136</v>
      </c>
      <c r="B6" s="110">
        <v>1428556</v>
      </c>
      <c r="C6" s="110">
        <v>13401</v>
      </c>
      <c r="D6" s="110">
        <v>1215155</v>
      </c>
    </row>
    <row r="7" spans="1:4" ht="18" customHeight="1" x14ac:dyDescent="0.3">
      <c r="A7" s="72"/>
      <c r="B7" s="110"/>
      <c r="C7" s="110"/>
      <c r="D7" s="110"/>
    </row>
    <row r="8" spans="1:4" ht="18" customHeight="1" x14ac:dyDescent="0.3">
      <c r="A8" s="72"/>
      <c r="B8" s="110"/>
      <c r="C8" s="110"/>
      <c r="D8" s="110"/>
    </row>
    <row r="9" spans="1:4" ht="18" customHeight="1" x14ac:dyDescent="0.3">
      <c r="A9" s="72"/>
      <c r="B9" s="110"/>
      <c r="C9" s="110"/>
      <c r="D9" s="110"/>
    </row>
    <row r="10" spans="1:4" ht="18" customHeight="1" x14ac:dyDescent="0.3">
      <c r="A10" s="72"/>
      <c r="B10" s="110"/>
      <c r="C10" s="110"/>
      <c r="D10" s="110"/>
    </row>
    <row r="11" spans="1:4" ht="18" customHeight="1" x14ac:dyDescent="0.3">
      <c r="A11" s="72"/>
      <c r="B11" s="110"/>
      <c r="C11" s="110"/>
      <c r="D11" s="110"/>
    </row>
    <row r="12" spans="1:4" ht="18" customHeight="1" x14ac:dyDescent="0.3">
      <c r="A12" s="72"/>
      <c r="B12" s="110"/>
      <c r="C12" s="110"/>
      <c r="D12" s="110"/>
    </row>
    <row r="13" spans="1:4" ht="18" customHeight="1" x14ac:dyDescent="0.3">
      <c r="A13" s="72"/>
      <c r="B13" s="110"/>
      <c r="C13" s="110"/>
      <c r="D13" s="110"/>
    </row>
    <row r="14" spans="1:4" ht="18" customHeight="1" x14ac:dyDescent="0.3">
      <c r="A14" s="72"/>
      <c r="B14" s="110"/>
      <c r="C14" s="110"/>
      <c r="D14" s="110"/>
    </row>
    <row r="15" spans="1:4" ht="18" customHeight="1" x14ac:dyDescent="0.3">
      <c r="A15" s="72"/>
      <c r="B15" s="110"/>
      <c r="C15" s="110"/>
      <c r="D15" s="110"/>
    </row>
    <row r="16" spans="1:4" ht="18" customHeight="1" x14ac:dyDescent="0.3">
      <c r="A16" s="72"/>
      <c r="B16" s="110"/>
      <c r="C16" s="110"/>
      <c r="D16" s="110"/>
    </row>
    <row r="17" spans="1:4" ht="18" customHeight="1" x14ac:dyDescent="0.3">
      <c r="A17" s="72"/>
      <c r="B17" s="110"/>
      <c r="C17" s="110"/>
      <c r="D17" s="110"/>
    </row>
    <row r="18" spans="1:4" ht="18" customHeight="1" x14ac:dyDescent="0.3">
      <c r="A18" s="44" t="s">
        <v>55</v>
      </c>
      <c r="B18" s="70">
        <f>SUM(B6:B17)</f>
        <v>1428556</v>
      </c>
      <c r="C18" s="70">
        <f>SUM(C6:C17)</f>
        <v>13401</v>
      </c>
      <c r="D18" s="70">
        <f>SUM(D6:D17)</f>
        <v>1215155</v>
      </c>
    </row>
    <row r="19" spans="1:4" ht="30" customHeight="1" x14ac:dyDescent="0.3"/>
    <row r="20" spans="1:4" s="9" customFormat="1" ht="18" customHeight="1" x14ac:dyDescent="0.35">
      <c r="A20" s="6" t="s">
        <v>56</v>
      </c>
      <c r="C20" s="25"/>
      <c r="D20" s="25"/>
    </row>
    <row r="21" spans="1:4" ht="18" customHeight="1" x14ac:dyDescent="0.3"/>
    <row r="22" spans="1:4" ht="30" customHeight="1" x14ac:dyDescent="0.3">
      <c r="A22" s="111" t="s">
        <v>50</v>
      </c>
      <c r="B22" s="112" t="s">
        <v>51</v>
      </c>
      <c r="C22" s="112" t="s">
        <v>52</v>
      </c>
      <c r="D22" s="112" t="s">
        <v>53</v>
      </c>
    </row>
    <row r="23" spans="1:4" ht="18" customHeight="1" x14ac:dyDescent="0.3">
      <c r="A23" s="72" t="s">
        <v>137</v>
      </c>
      <c r="B23" s="110">
        <v>1356746</v>
      </c>
      <c r="C23" s="110">
        <v>9944</v>
      </c>
      <c r="D23" s="110">
        <v>1086802</v>
      </c>
    </row>
    <row r="24" spans="1:4" ht="18" customHeight="1" x14ac:dyDescent="0.3">
      <c r="A24" s="72"/>
      <c r="B24" s="110"/>
      <c r="C24" s="110"/>
      <c r="D24" s="110"/>
    </row>
    <row r="25" spans="1:4" ht="18" customHeight="1" x14ac:dyDescent="0.3">
      <c r="A25" s="72"/>
      <c r="B25" s="110"/>
      <c r="C25" s="110"/>
      <c r="D25" s="110"/>
    </row>
    <row r="26" spans="1:4" ht="18" customHeight="1" x14ac:dyDescent="0.3">
      <c r="A26" s="72"/>
      <c r="B26" s="110"/>
      <c r="C26" s="110"/>
      <c r="D26" s="110"/>
    </row>
    <row r="27" spans="1:4" ht="18" customHeight="1" x14ac:dyDescent="0.3">
      <c r="A27" s="72"/>
      <c r="B27" s="110"/>
      <c r="C27" s="110"/>
      <c r="D27" s="110"/>
    </row>
    <row r="28" spans="1:4" ht="18" customHeight="1" x14ac:dyDescent="0.3">
      <c r="A28" s="72"/>
      <c r="B28" s="110"/>
      <c r="C28" s="110"/>
      <c r="D28" s="110"/>
    </row>
    <row r="29" spans="1:4" ht="18" customHeight="1" x14ac:dyDescent="0.3">
      <c r="A29" s="72"/>
      <c r="B29" s="110"/>
      <c r="C29" s="110"/>
      <c r="D29" s="110"/>
    </row>
    <row r="30" spans="1:4" ht="18" customHeight="1" x14ac:dyDescent="0.3">
      <c r="A30" s="72"/>
      <c r="B30" s="110"/>
      <c r="C30" s="110"/>
      <c r="D30" s="110"/>
    </row>
    <row r="31" spans="1:4" ht="18" customHeight="1" x14ac:dyDescent="0.3">
      <c r="A31" s="72"/>
      <c r="B31" s="110"/>
      <c r="C31" s="110"/>
      <c r="D31" s="110"/>
    </row>
    <row r="32" spans="1:4" ht="18" customHeight="1" x14ac:dyDescent="0.3">
      <c r="A32" s="72"/>
      <c r="B32" s="110"/>
      <c r="C32" s="110"/>
      <c r="D32" s="110"/>
    </row>
    <row r="33" spans="1:4" ht="18" customHeight="1" x14ac:dyDescent="0.3">
      <c r="A33" s="72"/>
      <c r="B33" s="110"/>
      <c r="C33" s="110"/>
      <c r="D33" s="110"/>
    </row>
    <row r="34" spans="1:4" ht="18" customHeight="1" x14ac:dyDescent="0.3">
      <c r="A34" s="72"/>
      <c r="B34" s="110"/>
      <c r="C34" s="110"/>
      <c r="D34" s="110"/>
    </row>
    <row r="35" spans="1:4" ht="18" customHeight="1" x14ac:dyDescent="0.3">
      <c r="A35" s="44" t="s">
        <v>55</v>
      </c>
      <c r="B35" s="61">
        <f>SUM(B23:B34)</f>
        <v>1356746</v>
      </c>
      <c r="C35" s="61">
        <f>SUM(C23:C34)</f>
        <v>9944</v>
      </c>
      <c r="D35" s="61">
        <f>SUM(D23:D34)</f>
        <v>1086802</v>
      </c>
    </row>
    <row r="36" spans="1:4" ht="18" customHeight="1" x14ac:dyDescent="0.3">
      <c r="A36" s="44" t="s">
        <v>58</v>
      </c>
      <c r="B36" s="328">
        <f>(B18-B35)/B18</f>
        <v>5.0267542889463203E-2</v>
      </c>
      <c r="C36" s="329"/>
      <c r="D36" s="330"/>
    </row>
    <row r="37" spans="1:4" ht="30" customHeight="1" x14ac:dyDescent="0.3"/>
    <row r="38" spans="1:4" s="9" customFormat="1" ht="18" customHeight="1" x14ac:dyDescent="0.35">
      <c r="A38" s="6" t="s">
        <v>59</v>
      </c>
      <c r="C38" s="25"/>
      <c r="D38" s="25"/>
    </row>
    <row r="39" spans="1:4" ht="18" customHeight="1" x14ac:dyDescent="0.3"/>
    <row r="40" spans="1:4" ht="30" customHeight="1" x14ac:dyDescent="0.3">
      <c r="A40" s="113" t="s">
        <v>50</v>
      </c>
      <c r="B40" s="114" t="s">
        <v>51</v>
      </c>
      <c r="C40" s="114" t="s">
        <v>52</v>
      </c>
      <c r="D40" s="114" t="s">
        <v>53</v>
      </c>
    </row>
    <row r="41" spans="1:4" ht="18" customHeight="1" x14ac:dyDescent="0.3">
      <c r="A41" s="72" t="s">
        <v>138</v>
      </c>
      <c r="B41" s="110">
        <v>1273303</v>
      </c>
      <c r="C41" s="110">
        <v>11049</v>
      </c>
      <c r="D41" s="110">
        <v>1082254</v>
      </c>
    </row>
    <row r="42" spans="1:4" ht="18" customHeight="1" x14ac:dyDescent="0.3">
      <c r="A42" s="72"/>
      <c r="B42" s="110"/>
      <c r="C42" s="110"/>
      <c r="D42" s="110"/>
    </row>
    <row r="43" spans="1:4" ht="18" customHeight="1" x14ac:dyDescent="0.3">
      <c r="A43" s="72"/>
      <c r="B43" s="110"/>
      <c r="C43" s="110"/>
      <c r="D43" s="110"/>
    </row>
    <row r="44" spans="1:4" ht="18" customHeight="1" x14ac:dyDescent="0.3">
      <c r="A44" s="72"/>
      <c r="B44" s="110"/>
      <c r="C44" s="110"/>
      <c r="D44" s="110"/>
    </row>
    <row r="45" spans="1:4" ht="18" customHeight="1" x14ac:dyDescent="0.3">
      <c r="A45" s="72"/>
      <c r="B45" s="110"/>
      <c r="C45" s="110"/>
      <c r="D45" s="110"/>
    </row>
    <row r="46" spans="1:4" ht="18" customHeight="1" x14ac:dyDescent="0.3">
      <c r="A46" s="72"/>
      <c r="B46" s="110"/>
      <c r="C46" s="110"/>
      <c r="D46" s="110"/>
    </row>
    <row r="47" spans="1:4" ht="18" customHeight="1" x14ac:dyDescent="0.3">
      <c r="A47" s="72"/>
      <c r="B47" s="110"/>
      <c r="C47" s="110"/>
      <c r="D47" s="110"/>
    </row>
    <row r="48" spans="1:4" ht="18" customHeight="1" x14ac:dyDescent="0.3">
      <c r="A48" s="72"/>
      <c r="B48" s="110"/>
      <c r="C48" s="110"/>
      <c r="D48" s="110"/>
    </row>
    <row r="49" spans="1:5" ht="18" customHeight="1" x14ac:dyDescent="0.3">
      <c r="A49" s="72"/>
      <c r="B49" s="110"/>
      <c r="C49" s="110"/>
      <c r="D49" s="110"/>
    </row>
    <row r="50" spans="1:5" ht="18" customHeight="1" x14ac:dyDescent="0.3">
      <c r="A50" s="72"/>
      <c r="B50" s="110"/>
      <c r="C50" s="110"/>
      <c r="D50" s="110"/>
    </row>
    <row r="51" spans="1:5" ht="18" customHeight="1" x14ac:dyDescent="0.3">
      <c r="A51" s="72"/>
      <c r="B51" s="110"/>
      <c r="C51" s="110"/>
      <c r="D51" s="110"/>
    </row>
    <row r="52" spans="1:5" ht="18" customHeight="1" x14ac:dyDescent="0.3">
      <c r="A52" s="72"/>
      <c r="B52" s="110"/>
      <c r="C52" s="110"/>
      <c r="D52" s="110"/>
    </row>
    <row r="53" spans="1:5" ht="18" customHeight="1" x14ac:dyDescent="0.3">
      <c r="A53" s="44" t="s">
        <v>55</v>
      </c>
      <c r="B53" s="56">
        <f>SUM(B41:B52)</f>
        <v>1273303</v>
      </c>
      <c r="C53" s="56">
        <f>SUM(C41:C52)</f>
        <v>11049</v>
      </c>
      <c r="D53" s="56">
        <f>SUM(D41:D52)</f>
        <v>1082254</v>
      </c>
    </row>
    <row r="54" spans="1:5" ht="18" customHeight="1" x14ac:dyDescent="0.3">
      <c r="A54" s="44" t="s">
        <v>58</v>
      </c>
      <c r="B54" s="331">
        <f>(B18-B53)/B18</f>
        <v>0.10867827372535624</v>
      </c>
      <c r="C54" s="332"/>
      <c r="D54" s="333"/>
    </row>
    <row r="55" spans="1:5" ht="30" customHeight="1" x14ac:dyDescent="0.3"/>
    <row r="56" spans="1:5" s="6" customFormat="1" ht="18" customHeight="1" x14ac:dyDescent="0.35">
      <c r="A56" s="6" t="s">
        <v>195</v>
      </c>
    </row>
    <row r="57" spans="1:5" ht="18" customHeight="1" x14ac:dyDescent="0.3"/>
    <row r="58" spans="1:5" s="3" customFormat="1" ht="18" customHeight="1" x14ac:dyDescent="0.3">
      <c r="B58" s="103" t="s">
        <v>62</v>
      </c>
      <c r="C58" s="103" t="s">
        <v>63</v>
      </c>
      <c r="D58" s="103" t="s">
        <v>64</v>
      </c>
    </row>
    <row r="59" spans="1:5" s="3" customFormat="1" ht="18" customHeight="1" x14ac:dyDescent="0.3">
      <c r="B59" s="103" t="s">
        <v>242</v>
      </c>
      <c r="C59" s="103" t="s">
        <v>243</v>
      </c>
      <c r="D59" s="103" t="s">
        <v>241</v>
      </c>
    </row>
    <row r="60" spans="1:5" ht="28" x14ac:dyDescent="0.3">
      <c r="A60" s="45" t="s">
        <v>65</v>
      </c>
      <c r="B60" s="104">
        <f>B18</f>
        <v>1428556</v>
      </c>
      <c r="C60" s="104">
        <f>B35</f>
        <v>1356746</v>
      </c>
      <c r="D60" s="104">
        <f>B53</f>
        <v>1273303</v>
      </c>
      <c r="E60" s="7"/>
    </row>
    <row r="61" spans="1:5" ht="20.5" customHeight="1" x14ac:dyDescent="0.3">
      <c r="A61" s="24" t="s">
        <v>66</v>
      </c>
      <c r="B61" s="334">
        <v>12500</v>
      </c>
      <c r="C61" s="335"/>
      <c r="D61" s="336"/>
    </row>
    <row r="62" spans="1:5" ht="21.65" customHeight="1" x14ac:dyDescent="0.3">
      <c r="A62" s="24" t="s">
        <v>196</v>
      </c>
      <c r="B62" s="105">
        <f>B60/B61</f>
        <v>114.28448</v>
      </c>
      <c r="C62" s="105">
        <f>C60/B61</f>
        <v>108.53968</v>
      </c>
      <c r="D62" s="105">
        <f>D60/B61</f>
        <v>101.86424</v>
      </c>
    </row>
    <row r="63" spans="1:5" s="4" customFormat="1" ht="24.65" customHeight="1" x14ac:dyDescent="0.35">
      <c r="A63" s="24" t="s">
        <v>68</v>
      </c>
      <c r="B63" s="106" t="s">
        <v>69</v>
      </c>
      <c r="C63" s="107">
        <f>(C62-B62)/B62</f>
        <v>-5.0267542889463189E-2</v>
      </c>
      <c r="D63" s="107">
        <f>(D62-B62)/B62</f>
        <v>-0.10867827372535629</v>
      </c>
    </row>
    <row r="64" spans="1:5" s="4" customFormat="1" ht="77.5" customHeight="1" x14ac:dyDescent="0.35">
      <c r="A64" s="24" t="s">
        <v>70</v>
      </c>
      <c r="B64" s="46" t="s">
        <v>71</v>
      </c>
      <c r="C64" s="60"/>
      <c r="D64" s="234" t="s">
        <v>245</v>
      </c>
    </row>
    <row r="67" spans="3:8" ht="14.5" x14ac:dyDescent="0.35">
      <c r="C67" s="15"/>
      <c r="D67"/>
      <c r="E67"/>
      <c r="F67" s="16"/>
      <c r="G67" s="16"/>
      <c r="H67" s="17"/>
    </row>
    <row r="68" spans="3:8" ht="14.5" x14ac:dyDescent="0.35">
      <c r="C68" s="15"/>
      <c r="D68"/>
      <c r="E68"/>
      <c r="F68" s="16"/>
      <c r="G68" s="16"/>
      <c r="H68" s="17"/>
    </row>
    <row r="69" spans="3:8" ht="14.5" x14ac:dyDescent="0.35">
      <c r="C69" s="18"/>
      <c r="D69"/>
      <c r="E69"/>
      <c r="F69" s="16"/>
      <c r="G69" s="16"/>
      <c r="H69" s="17"/>
    </row>
    <row r="70" spans="3:8" ht="14.5" x14ac:dyDescent="0.35">
      <c r="C70" s="15"/>
      <c r="D70"/>
      <c r="E70"/>
      <c r="F70" s="16"/>
      <c r="G70" s="16"/>
      <c r="H70" s="17"/>
    </row>
    <row r="71" spans="3:8" ht="14.5" x14ac:dyDescent="0.35">
      <c r="C71" s="15"/>
      <c r="D71"/>
      <c r="E71"/>
      <c r="F71" s="16"/>
      <c r="G71" s="16"/>
      <c r="H71" s="17"/>
    </row>
  </sheetData>
  <mergeCells count="3">
    <mergeCell ref="B36:D36"/>
    <mergeCell ref="B54:D54"/>
    <mergeCell ref="B61:D61"/>
  </mergeCells>
  <conditionalFormatting sqref="A6:A17">
    <cfRule type="duplicateValues" dxfId="5" priority="3"/>
  </conditionalFormatting>
  <conditionalFormatting sqref="A23:A34">
    <cfRule type="duplicateValues" dxfId="4" priority="2"/>
  </conditionalFormatting>
  <conditionalFormatting sqref="A41:A52">
    <cfRule type="duplicateValues" dxfId="3" priority="1"/>
  </conditionalFormatting>
  <pageMargins left="0.7" right="0.7" top="0.75" bottom="0.75" header="0.3" footer="0.3"/>
  <pageSetup paperSize="9" scale="78" fitToHeight="0" orientation="portrait" r:id="rId1"/>
  <rowBreaks count="1" manualBreakCount="1">
    <brk id="5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3ed5a5c-e8e8-4770-9c35-2c2c05cbcd9d">
      <UserInfo>
        <DisplayName>Thomas PANG (BCA)</DisplayName>
        <AccountId>43</AccountId>
        <AccountType/>
      </UserInfo>
      <UserInfo>
        <DisplayName>Md Halim ANAPI (BCA)</DisplayName>
        <AccountId>41</AccountId>
        <AccountType/>
      </UserInfo>
      <UserInfo>
        <DisplayName>Jeffery NENG (BCA)</DisplayName>
        <AccountId>15</AccountId>
        <AccountType/>
      </UserInfo>
      <UserInfo>
        <DisplayName>Benjamin TOWELL (BCA)</DisplayName>
        <AccountId>46</AccountId>
        <AccountType/>
      </UserInfo>
      <UserInfo>
        <DisplayName>Yock Keng LEOW (BCA)</DisplayName>
        <AccountId>9</AccountId>
        <AccountType/>
      </UserInfo>
      <UserInfo>
        <DisplayName>Chris TAY (BCA)</DisplayName>
        <AccountId>36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C23C9E3C35624C8878EB2394E657C7" ma:contentTypeVersion="3" ma:contentTypeDescription="Create a new document." ma:contentTypeScope="" ma:versionID="2682c425a5276d51d063ab7ebe736686">
  <xsd:schema xmlns:xsd="http://www.w3.org/2001/XMLSchema" xmlns:xs="http://www.w3.org/2001/XMLSchema" xmlns:p="http://schemas.microsoft.com/office/2006/metadata/properties" xmlns:ns2="e3ed5a5c-e8e8-4770-9c35-2c2c05cbcd9d" targetNamespace="http://schemas.microsoft.com/office/2006/metadata/properties" ma:root="true" ma:fieldsID="a0699cbdf25ef8120c6695d91619b453" ns2:_="">
    <xsd:import namespace="e3ed5a5c-e8e8-4770-9c35-2c2c05cbcd9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ed5a5c-e8e8-4770-9c35-2c2c05cbcd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6062A3-87EB-4A67-AA82-3A1FECF30C4A}">
  <ds:schemaRefs>
    <ds:schemaRef ds:uri="http://schemas.microsoft.com/sharepoint/v3/contenttype/forms"/>
  </ds:schemaRefs>
</ds:datastoreItem>
</file>

<file path=customXml/itemProps2.xml><?xml version="1.0" encoding="utf-8"?>
<ds:datastoreItem xmlns:ds="http://schemas.openxmlformats.org/officeDocument/2006/customXml" ds:itemID="{E330FC8D-9605-41A5-B64D-B4CDDE1FF72D}">
  <ds:schemaRefs>
    <ds:schemaRef ds:uri="e3ed5a5c-e8e8-4770-9c35-2c2c05cbcd9d"/>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824C32D-59A7-481F-9B0C-B9BB1A2A4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ed5a5c-e8e8-4770-9c35-2c2c05cbcd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Guidance Notes</vt:lpstr>
      <vt:lpstr>1. Project Details</vt:lpstr>
      <vt:lpstr>2. EE requirement</vt:lpstr>
      <vt:lpstr>2.1 EE Pathway1</vt:lpstr>
      <vt:lpstr>4. EUI</vt:lpstr>
      <vt:lpstr>2.2 EE Pathway2</vt:lpstr>
      <vt:lpstr>3.1 OSE Report &amp; TSE</vt:lpstr>
      <vt:lpstr>3.2 Temperature Sensors</vt:lpstr>
      <vt:lpstr>4. Energy Consumption</vt:lpstr>
      <vt:lpstr>5. Water Consumption</vt:lpstr>
      <vt:lpstr>6. Energy &amp; Water Improve Plan</vt:lpstr>
      <vt:lpstr>7. CoC</vt:lpstr>
      <vt:lpstr>8. Sustainable OM</vt:lpstr>
      <vt:lpstr>8. IEQ</vt:lpstr>
      <vt:lpstr>9. Others</vt:lpstr>
      <vt:lpstr>Sheet1</vt:lpstr>
      <vt:lpstr>'1. Project Details'!Print_Area</vt:lpstr>
      <vt:lpstr>'2.2 EE Pathway2'!Print_Area</vt:lpstr>
      <vt:lpstr>'3.2 Temperature Sensors'!Print_Area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Tracy_LIU@bca.gov.sg</dc:creator>
  <cp:keywords/>
  <dc:description/>
  <cp:lastModifiedBy>Md Halim ANAPI (BCA)</cp:lastModifiedBy>
  <cp:revision/>
  <dcterms:created xsi:type="dcterms:W3CDTF">2016-07-22T03:32:04Z</dcterms:created>
  <dcterms:modified xsi:type="dcterms:W3CDTF">2022-08-18T10:28:21Z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0x0101007EC23C9E3C35624C8878EB2394E657C7</vt:lpwstr>
  </property>
  <property fmtid="{D5CDD505-2E9C-101B-9397-08002B2CF9AE}" pid="3" name="MSIP_Label_5434c4c7-833e-41e4-b0ab-cdb227a2f6f7_Enabled">
    <vt:lpwstr>true</vt:lpwstr>
  </property>
  <property fmtid="{D5CDD505-2E9C-101B-9397-08002B2CF9AE}" pid="4" name="MSIP_Label_5434c4c7-833e-41e4-b0ab-cdb227a2f6f7_SetDate">
    <vt:lpwstr>2022-02-21T10:16:55Z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2c539139-3377-4006-9843-a93dcc45d208</vt:lpwstr>
  </property>
  <property fmtid="{D5CDD505-2E9C-101B-9397-08002B2CF9AE}" pid="9" name="MSIP_Label_5434c4c7-833e-41e4-b0ab-cdb227a2f6f7_ContentBits">
    <vt:lpwstr>0</vt:lpwstr>
  </property>
</Properties>
</file>