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ca_junhaot\Desktop\IEQ\"/>
    </mc:Choice>
  </mc:AlternateContent>
  <bookViews>
    <workbookView xWindow="0" yWindow="0" windowWidth="16155" windowHeight="7755" activeTab="3"/>
  </bookViews>
  <sheets>
    <sheet name="Instructions" sheetId="5" r:id="rId1"/>
    <sheet name="Results" sheetId="1" r:id="rId2"/>
    <sheet name="Summary" sheetId="3" r:id="rId3"/>
    <sheet name="Graph" sheetId="2" r:id="rId4"/>
  </sheets>
  <definedNames>
    <definedName name="Age" localSheetId="0">#REF!</definedName>
    <definedName name="Age">#REF!</definedName>
    <definedName name="Clothing" localSheetId="0">#REF!</definedName>
    <definedName name="Clothing">#REF!</definedName>
    <definedName name="Gender" localSheetId="0">#REF!</definedName>
    <definedName name="Gender">#REF!</definedName>
    <definedName name="LevelSatisfy" localSheetId="0">#REF!</definedName>
    <definedName name="LevelSatisfy">#REF!</definedName>
    <definedName name="NoYes" localSheetId="0">#REF!</definedName>
    <definedName name="NoYes">#REF!</definedName>
    <definedName name="Occation" localSheetId="0">#REF!</definedName>
    <definedName name="Occation">#REF!</definedName>
    <definedName name="_xlnm.Print_Area" localSheetId="0">Instructions!$A$1:$E$14</definedName>
    <definedName name="_xlnm.Print_Titles" localSheetId="0">Instructions!$2:$2</definedName>
    <definedName name="WorkHour" localSheetId="0">#REF!</definedName>
    <definedName name="WorkHour">#REF!</definedName>
    <definedName name="YesNo" localSheetId="0">#REF!</definedName>
    <definedName name="Yes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4" i="2" s="1"/>
  <c r="DR20" i="1" l="1"/>
  <c r="DS20" i="1"/>
  <c r="DT20" i="1"/>
  <c r="DU20" i="1"/>
  <c r="DV20" i="1"/>
  <c r="DW20" i="1"/>
  <c r="DX20" i="1"/>
  <c r="DY20" i="1"/>
  <c r="DZ20" i="1"/>
  <c r="EA20" i="1"/>
  <c r="DQ20" i="1"/>
  <c r="DN25" i="1" l="1"/>
  <c r="DK24" i="1"/>
  <c r="DH23" i="1"/>
  <c r="DC22" i="1"/>
  <c r="DC21" i="1"/>
  <c r="DC20" i="1"/>
  <c r="DC19" i="1"/>
  <c r="CZ23" i="1"/>
  <c r="Q11" i="3" s="1"/>
  <c r="CW25" i="1"/>
  <c r="CM26" i="1"/>
  <c r="CM25" i="1"/>
  <c r="CM24" i="1"/>
  <c r="CM23" i="1"/>
  <c r="CM22" i="1"/>
  <c r="CM21" i="1"/>
  <c r="CM20" i="1"/>
  <c r="CM19" i="1"/>
  <c r="CF23" i="1"/>
  <c r="CF22" i="1"/>
  <c r="CF21" i="1"/>
  <c r="CF20" i="1"/>
  <c r="CF19" i="1"/>
  <c r="CC19" i="1"/>
  <c r="BZ20" i="1"/>
  <c r="N8" i="3" s="1"/>
  <c r="BW25" i="1"/>
  <c r="BT21" i="1"/>
  <c r="BJ26" i="1"/>
  <c r="BJ25" i="1"/>
  <c r="BJ24" i="1"/>
  <c r="BJ23" i="1"/>
  <c r="BJ22" i="1"/>
  <c r="BJ21" i="1"/>
  <c r="BJ20" i="1"/>
  <c r="BJ19" i="1"/>
  <c r="BD25" i="1"/>
  <c r="AT26" i="1"/>
  <c r="AT25" i="1"/>
  <c r="AT24" i="1"/>
  <c r="AT23" i="1"/>
  <c r="AT22" i="1"/>
  <c r="AT21" i="1"/>
  <c r="AT20" i="1"/>
  <c r="AT19" i="1"/>
  <c r="AM23" i="1"/>
  <c r="AM22" i="1"/>
  <c r="AM21" i="1"/>
  <c r="AM20" i="1"/>
  <c r="AM19" i="1"/>
  <c r="AJ22" i="1"/>
  <c r="AG23" i="1"/>
  <c r="AD25" i="1"/>
  <c r="AA23" i="1"/>
  <c r="U25" i="1"/>
  <c r="R25" i="1"/>
  <c r="O21" i="1"/>
  <c r="D24" i="2" s="1"/>
  <c r="I22" i="1"/>
  <c r="D14" i="2" s="1"/>
  <c r="F19" i="1"/>
  <c r="D9" i="2" s="1"/>
  <c r="DU19" i="1" l="1"/>
  <c r="G185" i="2" s="1"/>
  <c r="O7" i="3"/>
  <c r="R11" i="3"/>
  <c r="DT19" i="1"/>
  <c r="F185" i="2" s="1"/>
  <c r="DY19" i="1"/>
  <c r="K185" i="2" s="1"/>
  <c r="DS19" i="1"/>
  <c r="E185" i="2" s="1"/>
  <c r="H11" i="3"/>
  <c r="L9" i="3"/>
  <c r="S12" i="3"/>
  <c r="DX19" i="1"/>
  <c r="J185" i="2" s="1"/>
  <c r="DR19" i="1"/>
  <c r="D185" i="2" s="1"/>
  <c r="DW19" i="1"/>
  <c r="I185" i="2" s="1"/>
  <c r="DZ19" i="1"/>
  <c r="L185" i="2" s="1"/>
  <c r="G13" i="3"/>
  <c r="J13" i="3"/>
  <c r="M13" i="3"/>
  <c r="T13" i="3"/>
  <c r="DQ19" i="1"/>
  <c r="C185" i="2" s="1"/>
  <c r="DV19" i="1"/>
  <c r="H185" i="2" s="1"/>
  <c r="EA19" i="1"/>
  <c r="M185" i="2" s="1"/>
  <c r="C13" i="3"/>
  <c r="C35" i="2"/>
  <c r="D13" i="3"/>
  <c r="D35" i="2"/>
  <c r="I10" i="3"/>
  <c r="F44" i="2"/>
  <c r="P13" i="3"/>
  <c r="C152" i="2"/>
  <c r="F11" i="3"/>
  <c r="G186" i="2"/>
  <c r="K186" i="2"/>
  <c r="D186" i="2"/>
  <c r="H186" i="2"/>
  <c r="L186" i="2"/>
  <c r="J186" i="2"/>
  <c r="E186" i="2"/>
  <c r="I186" i="2"/>
  <c r="M186" i="2"/>
  <c r="C186" i="2"/>
  <c r="F186" i="2"/>
  <c r="BJ27" i="1"/>
  <c r="C89" i="2" s="1"/>
  <c r="CF24" i="1"/>
  <c r="G117" i="2" s="1"/>
  <c r="CM27" i="1"/>
  <c r="G130" i="2" s="1"/>
  <c r="DC23" i="1"/>
  <c r="C158" i="2" s="1"/>
  <c r="AM24" i="1"/>
  <c r="D55" i="2" s="1"/>
  <c r="D177" i="2"/>
  <c r="E178" i="2"/>
  <c r="C176" i="2"/>
  <c r="D150" i="2"/>
  <c r="E107" i="2"/>
  <c r="D112" i="2"/>
  <c r="F106" i="2"/>
  <c r="C108" i="2"/>
  <c r="C85" i="2"/>
  <c r="AT27" i="1"/>
  <c r="D62" i="2" s="1"/>
  <c r="C45" i="2"/>
  <c r="E45" i="2"/>
  <c r="D47" i="2"/>
  <c r="AD19" i="1"/>
  <c r="BZ22" i="1"/>
  <c r="AD24" i="1"/>
  <c r="F20" i="1"/>
  <c r="D8" i="2" s="1"/>
  <c r="R21" i="1"/>
  <c r="AD20" i="1"/>
  <c r="AD21" i="1"/>
  <c r="AA22" i="1"/>
  <c r="BZ21" i="1"/>
  <c r="AD22" i="1"/>
  <c r="AA24" i="1"/>
  <c r="BZ25" i="1"/>
  <c r="BW21" i="1"/>
  <c r="DN22" i="1"/>
  <c r="BZ23" i="1"/>
  <c r="BZ24" i="1"/>
  <c r="O19" i="1"/>
  <c r="D22" i="2" s="1"/>
  <c r="O20" i="1"/>
  <c r="D23" i="2" s="1"/>
  <c r="CW22" i="1"/>
  <c r="DN24" i="1"/>
  <c r="R19" i="1"/>
  <c r="CZ19" i="1"/>
  <c r="R20" i="1"/>
  <c r="BD20" i="1"/>
  <c r="CZ20" i="1"/>
  <c r="BD21" i="1"/>
  <c r="CZ22" i="1"/>
  <c r="R23" i="1"/>
  <c r="BD23" i="1"/>
  <c r="BD24" i="1"/>
  <c r="CW24" i="1"/>
  <c r="CZ25" i="1"/>
  <c r="AA19" i="1"/>
  <c r="BD19" i="1"/>
  <c r="DN19" i="1"/>
  <c r="AA20" i="1"/>
  <c r="DN20" i="1"/>
  <c r="R22" i="1"/>
  <c r="AD23" i="1"/>
  <c r="BW23" i="1"/>
  <c r="R24" i="1"/>
  <c r="BW24" i="1"/>
  <c r="CZ24" i="1"/>
  <c r="I23" i="1"/>
  <c r="D15" i="2" s="1"/>
  <c r="I20" i="1"/>
  <c r="D12" i="2" s="1"/>
  <c r="I19" i="1"/>
  <c r="D11" i="2" s="1"/>
  <c r="E11" i="2" s="1"/>
  <c r="U22" i="1"/>
  <c r="U24" i="1"/>
  <c r="U20" i="1"/>
  <c r="U19" i="1"/>
  <c r="AG22" i="1"/>
  <c r="AG24" i="1"/>
  <c r="AG20" i="1"/>
  <c r="AG19" i="1"/>
  <c r="H7" i="3" s="1"/>
  <c r="BG20" i="1"/>
  <c r="BG19" i="1"/>
  <c r="BG24" i="1"/>
  <c r="BG23" i="1"/>
  <c r="BG21" i="1"/>
  <c r="CC24" i="1"/>
  <c r="CC23" i="1"/>
  <c r="CC21" i="1"/>
  <c r="CC25" i="1"/>
  <c r="DH24" i="1"/>
  <c r="DH22" i="1"/>
  <c r="DH20" i="1"/>
  <c r="DH19" i="1"/>
  <c r="DH25" i="1"/>
  <c r="I21" i="1"/>
  <c r="D13" i="2" s="1"/>
  <c r="AG21" i="1"/>
  <c r="I24" i="1"/>
  <c r="D16" i="2" s="1"/>
  <c r="AG25" i="1"/>
  <c r="L20" i="1"/>
  <c r="D19" i="2" s="1"/>
  <c r="L19" i="1"/>
  <c r="D18" i="2" s="1"/>
  <c r="L21" i="1"/>
  <c r="D20" i="2" s="1"/>
  <c r="X24" i="1"/>
  <c r="X20" i="1"/>
  <c r="X19" i="1"/>
  <c r="X23" i="1"/>
  <c r="X21" i="1"/>
  <c r="X25" i="1"/>
  <c r="AJ24" i="1"/>
  <c r="AJ20" i="1"/>
  <c r="AJ19" i="1"/>
  <c r="F41" i="2" s="1"/>
  <c r="AJ23" i="1"/>
  <c r="AJ21" i="1"/>
  <c r="AJ25" i="1"/>
  <c r="BT25" i="1"/>
  <c r="BT22" i="1"/>
  <c r="DK20" i="1"/>
  <c r="DK19" i="1"/>
  <c r="DK25" i="1"/>
  <c r="DK21" i="1"/>
  <c r="DK23" i="1"/>
  <c r="BT20" i="1"/>
  <c r="DH21" i="1"/>
  <c r="X22" i="1"/>
  <c r="CC22" i="1"/>
  <c r="DK22" i="1"/>
  <c r="U23" i="1"/>
  <c r="BG25" i="1"/>
  <c r="BT19" i="1"/>
  <c r="CC20" i="1"/>
  <c r="U21" i="1"/>
  <c r="BG22" i="1"/>
  <c r="BT23" i="1"/>
  <c r="BT24" i="1"/>
  <c r="BW19" i="1"/>
  <c r="BW20" i="1"/>
  <c r="CW21" i="1"/>
  <c r="CW23" i="1"/>
  <c r="DN23" i="1"/>
  <c r="AA25" i="1"/>
  <c r="BZ19" i="1"/>
  <c r="CW19" i="1"/>
  <c r="CW20" i="1"/>
  <c r="AA21" i="1"/>
  <c r="CZ21" i="1"/>
  <c r="DN21" i="1"/>
  <c r="BD22" i="1"/>
  <c r="BW22" i="1"/>
  <c r="I89" i="2" l="1"/>
  <c r="J89" i="2"/>
  <c r="G89" i="2"/>
  <c r="D158" i="2"/>
  <c r="E89" i="2"/>
  <c r="C117" i="2"/>
  <c r="D89" i="2"/>
  <c r="F89" i="2"/>
  <c r="H130" i="2"/>
  <c r="C130" i="2"/>
  <c r="I130" i="2"/>
  <c r="D130" i="2"/>
  <c r="D117" i="2"/>
  <c r="J130" i="2"/>
  <c r="E130" i="2"/>
  <c r="E117" i="2"/>
  <c r="E158" i="2"/>
  <c r="H89" i="2"/>
  <c r="F130" i="2"/>
  <c r="F117" i="2"/>
  <c r="F158" i="2"/>
  <c r="I11" i="3"/>
  <c r="F45" i="2"/>
  <c r="I9" i="3"/>
  <c r="F43" i="2"/>
  <c r="I12" i="3"/>
  <c r="F46" i="2"/>
  <c r="E13" i="3"/>
  <c r="E35" i="2"/>
  <c r="I13" i="3"/>
  <c r="F47" i="2"/>
  <c r="I8" i="3"/>
  <c r="F42" i="2"/>
  <c r="P8" i="3"/>
  <c r="C147" i="2"/>
  <c r="P11" i="3"/>
  <c r="C150" i="2"/>
  <c r="P12" i="3"/>
  <c r="C151" i="2"/>
  <c r="P10" i="3"/>
  <c r="C149" i="2"/>
  <c r="P9" i="3"/>
  <c r="C148" i="2"/>
  <c r="C34" i="2"/>
  <c r="C12" i="3"/>
  <c r="C29" i="2"/>
  <c r="C7" i="3"/>
  <c r="C31" i="2"/>
  <c r="C9" i="3"/>
  <c r="C33" i="2"/>
  <c r="C11" i="3"/>
  <c r="C30" i="2"/>
  <c r="C8" i="3"/>
  <c r="C32" i="2"/>
  <c r="C10" i="3"/>
  <c r="E173" i="2"/>
  <c r="T8" i="3"/>
  <c r="E177" i="2"/>
  <c r="T12" i="3"/>
  <c r="E174" i="2"/>
  <c r="T9" i="3"/>
  <c r="E172" i="2"/>
  <c r="T7" i="3"/>
  <c r="E176" i="2"/>
  <c r="T11" i="3"/>
  <c r="E175" i="2"/>
  <c r="T10" i="3"/>
  <c r="D178" i="2"/>
  <c r="S13" i="3"/>
  <c r="D175" i="2"/>
  <c r="S10" i="3"/>
  <c r="D172" i="2"/>
  <c r="S7" i="3"/>
  <c r="D174" i="2"/>
  <c r="S9" i="3"/>
  <c r="D176" i="2"/>
  <c r="S11" i="3"/>
  <c r="D173" i="2"/>
  <c r="S8" i="3"/>
  <c r="C175" i="2"/>
  <c r="R10" i="3"/>
  <c r="C174" i="2"/>
  <c r="R9" i="3"/>
  <c r="C178" i="2"/>
  <c r="R13" i="3"/>
  <c r="C177" i="2"/>
  <c r="R12" i="3"/>
  <c r="C172" i="2"/>
  <c r="R7" i="3"/>
  <c r="C173" i="2"/>
  <c r="R8" i="3"/>
  <c r="D147" i="2"/>
  <c r="Q8" i="3"/>
  <c r="D152" i="2"/>
  <c r="Q13" i="3"/>
  <c r="D151" i="2"/>
  <c r="Q12" i="3"/>
  <c r="D149" i="2"/>
  <c r="Q10" i="3"/>
  <c r="D148" i="2"/>
  <c r="Q9" i="3"/>
  <c r="D146" i="2"/>
  <c r="Q7" i="3"/>
  <c r="C146" i="2"/>
  <c r="P7" i="3"/>
  <c r="F111" i="2"/>
  <c r="O12" i="3"/>
  <c r="F107" i="2"/>
  <c r="O8" i="3"/>
  <c r="F112" i="2"/>
  <c r="O13" i="3"/>
  <c r="F110" i="2"/>
  <c r="O11" i="3"/>
  <c r="F109" i="2"/>
  <c r="O10" i="3"/>
  <c r="F108" i="2"/>
  <c r="O9" i="3"/>
  <c r="E108" i="2"/>
  <c r="N9" i="3"/>
  <c r="E112" i="2"/>
  <c r="N13" i="3"/>
  <c r="E110" i="2"/>
  <c r="N11" i="3"/>
  <c r="E111" i="2"/>
  <c r="N12" i="3"/>
  <c r="E106" i="2"/>
  <c r="N7" i="3"/>
  <c r="E109" i="2"/>
  <c r="N10" i="3"/>
  <c r="D109" i="2"/>
  <c r="M10" i="3"/>
  <c r="D110" i="2"/>
  <c r="M11" i="3"/>
  <c r="D107" i="2"/>
  <c r="M8" i="3"/>
  <c r="D108" i="2"/>
  <c r="M9" i="3"/>
  <c r="D106" i="2"/>
  <c r="M7" i="3"/>
  <c r="D111" i="2"/>
  <c r="M12" i="3"/>
  <c r="C109" i="2"/>
  <c r="L10" i="3"/>
  <c r="C112" i="2"/>
  <c r="L13" i="3"/>
  <c r="C111" i="2"/>
  <c r="L12" i="3"/>
  <c r="C107" i="2"/>
  <c r="L8" i="3"/>
  <c r="C110" i="2"/>
  <c r="L11" i="3"/>
  <c r="C106" i="2"/>
  <c r="L7" i="3"/>
  <c r="D81" i="2"/>
  <c r="K9" i="3"/>
  <c r="D80" i="2"/>
  <c r="K8" i="3"/>
  <c r="D83" i="2"/>
  <c r="K11" i="3"/>
  <c r="D85" i="2"/>
  <c r="K13" i="3"/>
  <c r="D84" i="2"/>
  <c r="K12" i="3"/>
  <c r="D82" i="2"/>
  <c r="K10" i="3"/>
  <c r="D79" i="2"/>
  <c r="K7" i="3"/>
  <c r="C79" i="2"/>
  <c r="J7" i="3"/>
  <c r="C84" i="2"/>
  <c r="J12" i="3"/>
  <c r="C81" i="2"/>
  <c r="J9" i="3"/>
  <c r="C83" i="2"/>
  <c r="J11" i="3"/>
  <c r="C82" i="2"/>
  <c r="J10" i="3"/>
  <c r="C80" i="2"/>
  <c r="J8" i="3"/>
  <c r="E41" i="2"/>
  <c r="I7" i="3"/>
  <c r="E44" i="2"/>
  <c r="H10" i="3"/>
  <c r="E42" i="2"/>
  <c r="H8" i="3"/>
  <c r="E43" i="2"/>
  <c r="H9" i="3"/>
  <c r="E47" i="2"/>
  <c r="H13" i="3"/>
  <c r="E46" i="2"/>
  <c r="H12" i="3"/>
  <c r="D45" i="2"/>
  <c r="G11" i="3"/>
  <c r="D43" i="2"/>
  <c r="G9" i="3"/>
  <c r="D46" i="2"/>
  <c r="G12" i="3"/>
  <c r="D44" i="2"/>
  <c r="G10" i="3"/>
  <c r="D42" i="2"/>
  <c r="G8" i="3"/>
  <c r="D41" i="2"/>
  <c r="G7" i="3"/>
  <c r="C47" i="2"/>
  <c r="F13" i="3"/>
  <c r="C41" i="2"/>
  <c r="F7" i="3"/>
  <c r="C46" i="2"/>
  <c r="F12" i="3"/>
  <c r="C43" i="2"/>
  <c r="F9" i="3"/>
  <c r="C42" i="2"/>
  <c r="F8" i="3"/>
  <c r="C44" i="2"/>
  <c r="F10" i="3"/>
  <c r="E32" i="2"/>
  <c r="E10" i="3"/>
  <c r="E30" i="2"/>
  <c r="E8" i="3"/>
  <c r="E12" i="3"/>
  <c r="E33" i="2"/>
  <c r="E11" i="3"/>
  <c r="E31" i="2"/>
  <c r="E9" i="3"/>
  <c r="E29" i="2"/>
  <c r="E7" i="3"/>
  <c r="D31" i="2"/>
  <c r="D9" i="3"/>
  <c r="D34" i="2"/>
  <c r="D12" i="3"/>
  <c r="D30" i="2"/>
  <c r="D8" i="3"/>
  <c r="D33" i="2"/>
  <c r="D11" i="3"/>
  <c r="D32" i="2"/>
  <c r="D10" i="3"/>
  <c r="D29" i="2"/>
  <c r="D7" i="3"/>
  <c r="F55" i="2"/>
  <c r="C55" i="2"/>
  <c r="E55" i="2"/>
  <c r="J62" i="2"/>
  <c r="G62" i="2"/>
  <c r="F62" i="2"/>
  <c r="C62" i="2"/>
  <c r="I62" i="2"/>
  <c r="H62" i="2"/>
  <c r="G55" i="2"/>
  <c r="E62" i="2"/>
  <c r="E34" i="2"/>
  <c r="C6" i="2"/>
  <c r="E12" i="2" l="1"/>
  <c r="E16" i="2"/>
  <c r="E13" i="2"/>
  <c r="E23" i="2"/>
  <c r="E15" i="2"/>
  <c r="E18" i="2"/>
  <c r="E24" i="2"/>
  <c r="E14" i="2"/>
  <c r="E22" i="2"/>
  <c r="E19" i="2"/>
  <c r="E20" i="2" l="1"/>
</calcChain>
</file>

<file path=xl/sharedStrings.xml><?xml version="1.0" encoding="utf-8"?>
<sst xmlns="http://schemas.openxmlformats.org/spreadsheetml/2006/main" count="460" uniqueCount="180">
  <si>
    <t>No</t>
  </si>
  <si>
    <t>Gender</t>
  </si>
  <si>
    <t>Age</t>
  </si>
  <si>
    <t>Workspace</t>
  </si>
  <si>
    <t>Odour</t>
  </si>
  <si>
    <t>Total</t>
  </si>
  <si>
    <t>Yes</t>
  </si>
  <si>
    <t>Female</t>
  </si>
  <si>
    <t>Male</t>
  </si>
  <si>
    <t>&gt;61 Yrs</t>
  </si>
  <si>
    <t>51-60 Yrs</t>
  </si>
  <si>
    <t>41-50 Yrs</t>
  </si>
  <si>
    <t>31-40 Yrs</t>
  </si>
  <si>
    <t>21-30 Yrs</t>
  </si>
  <si>
    <t>&gt;21 Yrs</t>
  </si>
  <si>
    <t>Enclosed</t>
  </si>
  <si>
    <t>2. Gender</t>
  </si>
  <si>
    <t>3. Age group</t>
  </si>
  <si>
    <t>POE Report</t>
  </si>
  <si>
    <t>pax</t>
  </si>
  <si>
    <t>1. Participation</t>
  </si>
  <si>
    <t>Est. no of occupants in the building</t>
  </si>
  <si>
    <t>No of survey participants</t>
  </si>
  <si>
    <t>Survey participation rate</t>
  </si>
  <si>
    <t>Overall indoor environment</t>
  </si>
  <si>
    <t>Stuffy nose</t>
  </si>
  <si>
    <t>Dry throat</t>
  </si>
  <si>
    <t>Cough</t>
  </si>
  <si>
    <t>Skin rash/itchiness</t>
  </si>
  <si>
    <t>Eye irritation</t>
  </si>
  <si>
    <t>Headache</t>
  </si>
  <si>
    <t>Lethargy</t>
  </si>
  <si>
    <t>Drowsiness</t>
  </si>
  <si>
    <t>Dizziness</t>
  </si>
  <si>
    <t>Nausea/vomiting</t>
  </si>
  <si>
    <t xml:space="preserve"> Shortness of breath</t>
  </si>
  <si>
    <t>Hours spent</t>
  </si>
  <si>
    <t>Amt Space</t>
  </si>
  <si>
    <t>Privacy</t>
  </si>
  <si>
    <t>Furnishing</t>
  </si>
  <si>
    <t>Temperature</t>
  </si>
  <si>
    <t>Humidity</t>
  </si>
  <si>
    <t>Air movement</t>
  </si>
  <si>
    <t>Dress code</t>
  </si>
  <si>
    <t>Window/Blinds</t>
  </si>
  <si>
    <t>Operable window</t>
  </si>
  <si>
    <t>Electric Fan</t>
  </si>
  <si>
    <t>Air-con</t>
  </si>
  <si>
    <t>No control</t>
  </si>
  <si>
    <t>Hot</t>
  </si>
  <si>
    <t>Cold</t>
  </si>
  <si>
    <t>Humid</t>
  </si>
  <si>
    <t>Strong air movement</t>
  </si>
  <si>
    <t>Heat from window</t>
  </si>
  <si>
    <t>Drafts from air-con</t>
  </si>
  <si>
    <t>Clothing policy not flexible</t>
  </si>
  <si>
    <t>Stuffiness</t>
  </si>
  <si>
    <t>Photocopier</t>
  </si>
  <si>
    <t>Food</t>
  </si>
  <si>
    <t>Carpet</t>
  </si>
  <si>
    <t>Other people</t>
  </si>
  <si>
    <t>Perfume</t>
  </si>
  <si>
    <t>Cleaning Products</t>
  </si>
  <si>
    <t>Views from window</t>
  </si>
  <si>
    <t>Light switch</t>
  </si>
  <si>
    <t>Light dimmer</t>
  </si>
  <si>
    <t>Window blinds'shade</t>
  </si>
  <si>
    <t>Too dark</t>
  </si>
  <si>
    <t>Too bright</t>
  </si>
  <si>
    <t>Not enough day light</t>
  </si>
  <si>
    <t>Too much daylight</t>
  </si>
  <si>
    <t>Undesirable lighting colour</t>
  </si>
  <si>
    <t>Glare</t>
  </si>
  <si>
    <t>Flicker lighting</t>
  </si>
  <si>
    <t>Noise level at workstation</t>
  </si>
  <si>
    <t>Sound privacy in your workplace</t>
  </si>
  <si>
    <t>Office equipment</t>
  </si>
  <si>
    <t>People</t>
  </si>
  <si>
    <t>Outdoor</t>
  </si>
  <si>
    <t>Workspace general cleanliness</t>
  </si>
  <si>
    <t>Control of indoor environment</t>
  </si>
  <si>
    <t>&lt; 10</t>
  </si>
  <si>
    <t>Very Satisfied</t>
  </si>
  <si>
    <t>Window/Blind</t>
  </si>
  <si>
    <t>Light Switch</t>
  </si>
  <si>
    <t>11 to 30</t>
  </si>
  <si>
    <t>Open with High</t>
  </si>
  <si>
    <t>Satisfied</t>
  </si>
  <si>
    <t>Light Dimmer</t>
  </si>
  <si>
    <t xml:space="preserve">&gt; 30 </t>
  </si>
  <si>
    <t>Open with low</t>
  </si>
  <si>
    <t>Somewhat Satisfied</t>
  </si>
  <si>
    <t>Window Blind's shade</t>
  </si>
  <si>
    <t>Neither satisfied nor dissatisfied</t>
  </si>
  <si>
    <t>Strong Air</t>
  </si>
  <si>
    <t>Desk Light</t>
  </si>
  <si>
    <t>Somewhat dissatisfied</t>
  </si>
  <si>
    <t>Weak Air</t>
  </si>
  <si>
    <t>Dissatisfied</t>
  </si>
  <si>
    <t>Very dissatisfied</t>
  </si>
  <si>
    <t>Drafts from ai-rcon</t>
  </si>
  <si>
    <t>Mould</t>
  </si>
  <si>
    <t>4. Hours spent in office</t>
  </si>
  <si>
    <t>&lt; 10 Hrs</t>
  </si>
  <si>
    <t>&gt;30 Hrs</t>
  </si>
  <si>
    <t>5. Type of Workspace</t>
  </si>
  <si>
    <t>Enclosed Room</t>
  </si>
  <si>
    <t>Open Space with high partition (&gt;1.5m)</t>
  </si>
  <si>
    <t>Open space with low or no partition (&lt;1.5m)</t>
  </si>
  <si>
    <t>Weak Air movement</t>
  </si>
  <si>
    <t>Ceiling/ Desklight</t>
  </si>
  <si>
    <t>B-1 Spatial comfort</t>
  </si>
  <si>
    <t>Satisfaction level</t>
  </si>
  <si>
    <t>Amount of workspace</t>
  </si>
  <si>
    <t>Neither satisfied or dissatisfied</t>
  </si>
  <si>
    <t>Very Dissatified</t>
  </si>
  <si>
    <t>B-2 Thermal comfort</t>
  </si>
  <si>
    <t>Air Movement</t>
  </si>
  <si>
    <t>Flexibility in dress code</t>
  </si>
  <si>
    <t>Control method</t>
  </si>
  <si>
    <t>Window Blinds/shades</t>
  </si>
  <si>
    <t>Operable Window</t>
  </si>
  <si>
    <t>Electric Fan(s)</t>
  </si>
  <si>
    <t>Air-Conditioning</t>
  </si>
  <si>
    <t>I do not have control</t>
  </si>
  <si>
    <t>Dissatisfaction Reason</t>
  </si>
  <si>
    <t>My area is too hot</t>
  </si>
  <si>
    <t>My area is too cold</t>
  </si>
  <si>
    <t>Humidity is too high (Damp)</t>
  </si>
  <si>
    <t>Air Movement is too strong</t>
  </si>
  <si>
    <t>Air movement is too weak</t>
  </si>
  <si>
    <t>Heat from sunlight through window</t>
  </si>
  <si>
    <t>Drafts from air-conditioning system</t>
  </si>
  <si>
    <t>Clothing policy is not flexible</t>
  </si>
  <si>
    <t>B-3 Air Quality</t>
  </si>
  <si>
    <t>Odour (Bad smell, mouldy odour)</t>
  </si>
  <si>
    <t>Photocopiers/Printers</t>
  </si>
  <si>
    <t>Carpet or furniture</t>
  </si>
  <si>
    <t>Other People</t>
  </si>
  <si>
    <t>Odour from outdoor</t>
  </si>
  <si>
    <t>B-4 Lighting Quality</t>
  </si>
  <si>
    <t>Amount of ceiling/Desklight</t>
  </si>
  <si>
    <t>Amount of daylight or natural light</t>
  </si>
  <si>
    <t>Glare and reflections on screens and surfaces</t>
  </si>
  <si>
    <t>Views from windows</t>
  </si>
  <si>
    <t>Windows blinds or shades</t>
  </si>
  <si>
    <t>Desk (Task) Light</t>
  </si>
  <si>
    <t>Not enough daylight</t>
  </si>
  <si>
    <t>Without lighting control</t>
  </si>
  <si>
    <t>B-5 Sound Quality</t>
  </si>
  <si>
    <t>B-5 Overall workspace</t>
  </si>
  <si>
    <t xml:space="preserve"> Health Symptoms</t>
  </si>
  <si>
    <t>Spatial comfort</t>
  </si>
  <si>
    <t>Thermal comfort</t>
  </si>
  <si>
    <t>Air Quality</t>
  </si>
  <si>
    <t>Lighting quality</t>
  </si>
  <si>
    <t>Sound quality</t>
  </si>
  <si>
    <t>Overall work space</t>
  </si>
  <si>
    <t>Building name</t>
  </si>
  <si>
    <t>Storey (floor)</t>
  </si>
  <si>
    <t>Daylight/
natural light</t>
  </si>
  <si>
    <t>Desk light</t>
  </si>
  <si>
    <t>Skin rash/ itchiness</t>
  </si>
  <si>
    <t>Nausea/ vomiting</t>
  </si>
  <si>
    <t>Shortness of breath</t>
  </si>
  <si>
    <t>Glare/ reflections from screen</t>
  </si>
  <si>
    <t>comments</t>
  </si>
  <si>
    <t>10 to 30 Hrs</t>
  </si>
  <si>
    <t>QUESTIONAIRE FOR INDOOR ENVIRONMENT SURVEY</t>
  </si>
  <si>
    <t>General Insturctions</t>
  </si>
  <si>
    <t>1)</t>
  </si>
  <si>
    <t>Please fill in the questionaire as truthfully as possible.</t>
  </si>
  <si>
    <t>2)</t>
  </si>
  <si>
    <t>Survey results are strictly confidential.</t>
  </si>
  <si>
    <r>
      <t>3) For questions in sections B-</t>
    </r>
    <r>
      <rPr>
        <sz val="10"/>
        <color rgb="FFFF0000"/>
        <rFont val="Arial"/>
        <family val="2"/>
      </rPr>
      <t>X</t>
    </r>
    <r>
      <rPr>
        <sz val="10"/>
        <rFont val="Arial"/>
        <family val="2"/>
      </rPr>
      <t xml:space="preserve">, </t>
    </r>
  </si>
  <si>
    <t>a) Please choose from the drop down menu or key in the numberal, 1-7</t>
  </si>
  <si>
    <t>b) If you have chosen option 5 and above, please continue to answer the follow up questions.</t>
  </si>
  <si>
    <r>
      <t>4) For questions in section B-</t>
    </r>
    <r>
      <rPr>
        <sz val="10"/>
        <color rgb="FFFF0000"/>
        <rFont val="Arial"/>
        <family val="2"/>
      </rPr>
      <t>X</t>
    </r>
    <r>
      <rPr>
        <sz val="10"/>
        <rFont val="Arial"/>
        <family val="2"/>
      </rPr>
      <t>-</t>
    </r>
    <r>
      <rPr>
        <sz val="10"/>
        <color rgb="FFFF0000"/>
        <rFont val="Arial"/>
        <family val="2"/>
      </rPr>
      <t>X</t>
    </r>
    <r>
      <rPr>
        <sz val="10"/>
        <rFont val="Arial"/>
        <family val="2"/>
      </rPr>
      <t>, please select or key in "y" for all that applies</t>
    </r>
  </si>
  <si>
    <t>5) For Facility Managers, please copy the answer in the worksheet, "For FM", into the "Results and Graph" Workbook.</t>
  </si>
  <si>
    <t>Thank you for your time and effort to do this survey.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</si>
</sst>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u/>
      <sz val="11"/>
      <color rgb="FF0070C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FFC000"/>
      <name val="Arial"/>
      <family val="2"/>
    </font>
    <font>
      <sz val="10"/>
      <color rgb="FFFFC000"/>
      <name val="Arial"/>
      <family val="2"/>
    </font>
    <font>
      <b/>
      <u/>
      <sz val="10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07">
    <xf numFmtId="0" fontId="0" fillId="0" borderId="0" xfId="0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right" vertical="center"/>
    </xf>
    <xf numFmtId="9" fontId="0" fillId="0" borderId="1" xfId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0" xfId="0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1" fontId="0" fillId="4" borderId="2" xfId="0" applyNumberFormat="1" applyFill="1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0" fontId="4" fillId="5" borderId="0" xfId="0" applyFont="1" applyFill="1"/>
    <xf numFmtId="0" fontId="4" fillId="0" borderId="0" xfId="0" applyFont="1" applyFill="1"/>
    <xf numFmtId="0" fontId="0" fillId="0" borderId="0" xfId="0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3" borderId="1" xfId="0" applyNumberForma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3" borderId="1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4" borderId="2" xfId="0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0" fillId="3" borderId="1" xfId="0" applyNumberFormat="1" applyFill="1" applyBorder="1" applyAlignment="1">
      <alignment vertical="center"/>
    </xf>
    <xf numFmtId="2" fontId="2" fillId="3" borderId="1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vertical="center"/>
    </xf>
    <xf numFmtId="2" fontId="0" fillId="3" borderId="1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2" fontId="3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7" fontId="2" fillId="0" borderId="1" xfId="0" applyNumberFormat="1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0" xfId="2" applyFill="1" applyAlignment="1" applyProtection="1">
      <alignment horizontal="left" vertical="center"/>
    </xf>
    <xf numFmtId="0" fontId="2" fillId="0" borderId="0" xfId="2" applyFill="1" applyBorder="1" applyAlignment="1" applyProtection="1">
      <alignment horizontal="left" vertical="center"/>
    </xf>
    <xf numFmtId="0" fontId="2" fillId="0" borderId="0" xfId="2" applyFill="1" applyBorder="1" applyProtection="1"/>
    <xf numFmtId="0" fontId="5" fillId="0" borderId="0" xfId="2" applyFont="1" applyFill="1" applyBorder="1" applyAlignment="1" applyProtection="1">
      <alignment vertical="center"/>
    </xf>
    <xf numFmtId="0" fontId="6" fillId="0" borderId="0" xfId="2" applyFont="1" applyFill="1" applyAlignment="1" applyProtection="1">
      <alignment horizontal="left" vertical="center"/>
    </xf>
    <xf numFmtId="0" fontId="7" fillId="0" borderId="0" xfId="2" applyFont="1" applyFill="1" applyBorder="1" applyAlignment="1" applyProtection="1">
      <alignment horizontal="left" vertical="center"/>
    </xf>
    <xf numFmtId="0" fontId="8" fillId="0" borderId="0" xfId="2" applyFont="1" applyFill="1" applyAlignment="1" applyProtection="1">
      <alignment horizontal="left" vertical="center"/>
    </xf>
    <xf numFmtId="0" fontId="8" fillId="0" borderId="0" xfId="2" applyFont="1" applyFill="1" applyBorder="1" applyAlignment="1" applyProtection="1">
      <alignment horizontal="center" vertical="center"/>
    </xf>
    <xf numFmtId="0" fontId="2" fillId="0" borderId="0" xfId="2" applyFont="1" applyFill="1" applyAlignment="1" applyProtection="1">
      <alignment horizontal="left" vertical="center"/>
    </xf>
    <xf numFmtId="0" fontId="2" fillId="0" borderId="0" xfId="2" applyFont="1" applyFill="1" applyBorder="1" applyAlignment="1" applyProtection="1">
      <alignment horizontal="left" vertical="center"/>
    </xf>
    <xf numFmtId="0" fontId="2" fillId="0" borderId="0" xfId="2" applyFont="1" applyFill="1" applyBorder="1" applyAlignment="1" applyProtection="1">
      <alignment horizontal="right" vertical="center"/>
    </xf>
    <xf numFmtId="0" fontId="2" fillId="0" borderId="0" xfId="2" applyFill="1" applyBorder="1" applyAlignment="1" applyProtection="1">
      <alignment vertical="center"/>
    </xf>
    <xf numFmtId="0" fontId="10" fillId="0" borderId="0" xfId="2" applyFont="1" applyFill="1" applyAlignment="1" applyProtection="1">
      <alignment horizontal="left" vertical="center"/>
    </xf>
    <xf numFmtId="0" fontId="2" fillId="0" borderId="0" xfId="2" applyFont="1" applyFill="1" applyBorder="1" applyAlignment="1" applyProtection="1">
      <alignment vertical="center"/>
    </xf>
    <xf numFmtId="0" fontId="11" fillId="0" borderId="0" xfId="2" applyFont="1" applyFill="1" applyAlignment="1" applyProtection="1">
      <alignment horizontal="left" vertical="center"/>
    </xf>
    <xf numFmtId="0" fontId="2" fillId="0" borderId="0" xfId="2" applyFont="1" applyFill="1" applyBorder="1" applyAlignment="1" applyProtection="1">
      <alignment vertical="center" wrapText="1"/>
    </xf>
    <xf numFmtId="0" fontId="12" fillId="0" borderId="0" xfId="2" applyFont="1" applyFill="1" applyAlignment="1" applyProtection="1">
      <alignment horizontal="left" vertical="center"/>
    </xf>
    <xf numFmtId="0" fontId="13" fillId="0" borderId="0" xfId="2" applyFont="1" applyFill="1" applyBorder="1" applyAlignment="1" applyProtection="1">
      <alignment horizontal="left" vertical="center"/>
    </xf>
    <xf numFmtId="0" fontId="13" fillId="0" borderId="0" xfId="2" applyFont="1" applyFill="1" applyAlignment="1" applyProtection="1">
      <alignment horizontal="left" vertical="center"/>
    </xf>
    <xf numFmtId="0" fontId="9" fillId="0" borderId="0" xfId="2" applyFont="1" applyFill="1" applyBorder="1" applyAlignment="1" applyProtection="1">
      <alignment horizontal="left" vertical="center"/>
    </xf>
    <xf numFmtId="0" fontId="14" fillId="0" borderId="0" xfId="2" applyFont="1" applyFill="1" applyAlignment="1" applyProtection="1">
      <alignment horizontal="left" vertical="center"/>
    </xf>
    <xf numFmtId="0" fontId="7" fillId="0" borderId="0" xfId="2" applyFont="1" applyFill="1" applyAlignment="1" applyProtection="1">
      <alignment horizontal="left" vertical="center"/>
    </xf>
    <xf numFmtId="0" fontId="2" fillId="0" borderId="0" xfId="2" applyFill="1" applyBorder="1" applyAlignment="1" applyProtection="1">
      <alignment horizontal="left" vertical="center" wrapText="1"/>
    </xf>
    <xf numFmtId="0" fontId="2" fillId="0" borderId="0" xfId="2" applyFont="1" applyFill="1" applyBorder="1" applyAlignment="1" applyProtection="1">
      <alignment horizontal="center" vertical="center"/>
    </xf>
    <xf numFmtId="0" fontId="2" fillId="0" borderId="0" xfId="2" applyFill="1" applyAlignment="1" applyProtection="1">
      <alignment horizontal="left" vertical="center" wrapText="1"/>
    </xf>
    <xf numFmtId="164" fontId="0" fillId="0" borderId="1" xfId="1" applyNumberFormat="1" applyFont="1" applyBorder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FF3300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/>
              <a:t>Summary</a:t>
            </a:r>
            <a:r>
              <a:rPr lang="en-SG" baseline="0"/>
              <a:t>: Satisfaction with IEQ</a:t>
            </a:r>
            <a:endParaRPr lang="en-SG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Summary!$B$7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Summary!$C$6:$T$6</c:f>
              <c:strCache>
                <c:ptCount val="18"/>
                <c:pt idx="0">
                  <c:v>Amount of workspace</c:v>
                </c:pt>
                <c:pt idx="1">
                  <c:v>Privacy</c:v>
                </c:pt>
                <c:pt idx="2">
                  <c:v>Furnishing</c:v>
                </c:pt>
                <c:pt idx="3">
                  <c:v>Temperature</c:v>
                </c:pt>
                <c:pt idx="4">
                  <c:v>Humidity</c:v>
                </c:pt>
                <c:pt idx="5">
                  <c:v>Air Movement</c:v>
                </c:pt>
                <c:pt idx="6">
                  <c:v>Flexibility in dress code</c:v>
                </c:pt>
                <c:pt idx="7">
                  <c:v>Stuffiness</c:v>
                </c:pt>
                <c:pt idx="8">
                  <c:v>Odour (Bad smell, mouldy odour)</c:v>
                </c:pt>
                <c:pt idx="9">
                  <c:v>Amount of ceiling/Desklight</c:v>
                </c:pt>
                <c:pt idx="10">
                  <c:v>Amount of daylight or natural light</c:v>
                </c:pt>
                <c:pt idx="11">
                  <c:v>Glare and reflections on screens and surfaces</c:v>
                </c:pt>
                <c:pt idx="12">
                  <c:v>Views from windows</c:v>
                </c:pt>
                <c:pt idx="13">
                  <c:v>Noise level at workstation</c:v>
                </c:pt>
                <c:pt idx="14">
                  <c:v>Sound privacy in your workplace</c:v>
                </c:pt>
                <c:pt idx="15">
                  <c:v>Overall indoor environment</c:v>
                </c:pt>
                <c:pt idx="16">
                  <c:v>Workspace general cleanliness</c:v>
                </c:pt>
                <c:pt idx="17">
                  <c:v>Control of indoor environment</c:v>
                </c:pt>
              </c:strCache>
            </c:strRef>
          </c:cat>
          <c:val>
            <c:numRef>
              <c:f>Summary!$C$7:$T$7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A9-47A8-A80F-AFE90D27D7BC}"/>
            </c:ext>
          </c:extLst>
        </c:ser>
        <c:ser>
          <c:idx val="2"/>
          <c:order val="1"/>
          <c:tx>
            <c:strRef>
              <c:f>Summary!$B$8</c:f>
              <c:strCache>
                <c:ptCount val="1"/>
                <c:pt idx="0">
                  <c:v>Satisfied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Summary!$C$6:$T$6</c:f>
              <c:strCache>
                <c:ptCount val="18"/>
                <c:pt idx="0">
                  <c:v>Amount of workspace</c:v>
                </c:pt>
                <c:pt idx="1">
                  <c:v>Privacy</c:v>
                </c:pt>
                <c:pt idx="2">
                  <c:v>Furnishing</c:v>
                </c:pt>
                <c:pt idx="3">
                  <c:v>Temperature</c:v>
                </c:pt>
                <c:pt idx="4">
                  <c:v>Humidity</c:v>
                </c:pt>
                <c:pt idx="5">
                  <c:v>Air Movement</c:v>
                </c:pt>
                <c:pt idx="6">
                  <c:v>Flexibility in dress code</c:v>
                </c:pt>
                <c:pt idx="7">
                  <c:v>Stuffiness</c:v>
                </c:pt>
                <c:pt idx="8">
                  <c:v>Odour (Bad smell, mouldy odour)</c:v>
                </c:pt>
                <c:pt idx="9">
                  <c:v>Amount of ceiling/Desklight</c:v>
                </c:pt>
                <c:pt idx="10">
                  <c:v>Amount of daylight or natural light</c:v>
                </c:pt>
                <c:pt idx="11">
                  <c:v>Glare and reflections on screens and surfaces</c:v>
                </c:pt>
                <c:pt idx="12">
                  <c:v>Views from windows</c:v>
                </c:pt>
                <c:pt idx="13">
                  <c:v>Noise level at workstation</c:v>
                </c:pt>
                <c:pt idx="14">
                  <c:v>Sound privacy in your workplace</c:v>
                </c:pt>
                <c:pt idx="15">
                  <c:v>Overall indoor environment</c:v>
                </c:pt>
                <c:pt idx="16">
                  <c:v>Workspace general cleanliness</c:v>
                </c:pt>
                <c:pt idx="17">
                  <c:v>Control of indoor environment</c:v>
                </c:pt>
              </c:strCache>
            </c:strRef>
          </c:cat>
          <c:val>
            <c:numRef>
              <c:f>Summary!$C$8:$T$8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A9-47A8-A80F-AFE90D27D7BC}"/>
            </c:ext>
          </c:extLst>
        </c:ser>
        <c:ser>
          <c:idx val="3"/>
          <c:order val="2"/>
          <c:tx>
            <c:strRef>
              <c:f>Summary!$B$9</c:f>
              <c:strCache>
                <c:ptCount val="1"/>
                <c:pt idx="0">
                  <c:v>Somewhat Satisfied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Summary!$C$6:$T$6</c:f>
              <c:strCache>
                <c:ptCount val="18"/>
                <c:pt idx="0">
                  <c:v>Amount of workspace</c:v>
                </c:pt>
                <c:pt idx="1">
                  <c:v>Privacy</c:v>
                </c:pt>
                <c:pt idx="2">
                  <c:v>Furnishing</c:v>
                </c:pt>
                <c:pt idx="3">
                  <c:v>Temperature</c:v>
                </c:pt>
                <c:pt idx="4">
                  <c:v>Humidity</c:v>
                </c:pt>
                <c:pt idx="5">
                  <c:v>Air Movement</c:v>
                </c:pt>
                <c:pt idx="6">
                  <c:v>Flexibility in dress code</c:v>
                </c:pt>
                <c:pt idx="7">
                  <c:v>Stuffiness</c:v>
                </c:pt>
                <c:pt idx="8">
                  <c:v>Odour (Bad smell, mouldy odour)</c:v>
                </c:pt>
                <c:pt idx="9">
                  <c:v>Amount of ceiling/Desklight</c:v>
                </c:pt>
                <c:pt idx="10">
                  <c:v>Amount of daylight or natural light</c:v>
                </c:pt>
                <c:pt idx="11">
                  <c:v>Glare and reflections on screens and surfaces</c:v>
                </c:pt>
                <c:pt idx="12">
                  <c:v>Views from windows</c:v>
                </c:pt>
                <c:pt idx="13">
                  <c:v>Noise level at workstation</c:v>
                </c:pt>
                <c:pt idx="14">
                  <c:v>Sound privacy in your workplace</c:v>
                </c:pt>
                <c:pt idx="15">
                  <c:v>Overall indoor environment</c:v>
                </c:pt>
                <c:pt idx="16">
                  <c:v>Workspace general cleanliness</c:v>
                </c:pt>
                <c:pt idx="17">
                  <c:v>Control of indoor environment</c:v>
                </c:pt>
              </c:strCache>
            </c:strRef>
          </c:cat>
          <c:val>
            <c:numRef>
              <c:f>Summary!$C$9:$T$9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A9-47A8-A80F-AFE90D27D7BC}"/>
            </c:ext>
          </c:extLst>
        </c:ser>
        <c:ser>
          <c:idx val="4"/>
          <c:order val="3"/>
          <c:tx>
            <c:strRef>
              <c:f>Summary!$B$10</c:f>
              <c:strCache>
                <c:ptCount val="1"/>
                <c:pt idx="0">
                  <c:v>Neither satisfied or dissatisfied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Summary!$C$6:$T$6</c:f>
              <c:strCache>
                <c:ptCount val="18"/>
                <c:pt idx="0">
                  <c:v>Amount of workspace</c:v>
                </c:pt>
                <c:pt idx="1">
                  <c:v>Privacy</c:v>
                </c:pt>
                <c:pt idx="2">
                  <c:v>Furnishing</c:v>
                </c:pt>
                <c:pt idx="3">
                  <c:v>Temperature</c:v>
                </c:pt>
                <c:pt idx="4">
                  <c:v>Humidity</c:v>
                </c:pt>
                <c:pt idx="5">
                  <c:v>Air Movement</c:v>
                </c:pt>
                <c:pt idx="6">
                  <c:v>Flexibility in dress code</c:v>
                </c:pt>
                <c:pt idx="7">
                  <c:v>Stuffiness</c:v>
                </c:pt>
                <c:pt idx="8">
                  <c:v>Odour (Bad smell, mouldy odour)</c:v>
                </c:pt>
                <c:pt idx="9">
                  <c:v>Amount of ceiling/Desklight</c:v>
                </c:pt>
                <c:pt idx="10">
                  <c:v>Amount of daylight or natural light</c:v>
                </c:pt>
                <c:pt idx="11">
                  <c:v>Glare and reflections on screens and surfaces</c:v>
                </c:pt>
                <c:pt idx="12">
                  <c:v>Views from windows</c:v>
                </c:pt>
                <c:pt idx="13">
                  <c:v>Noise level at workstation</c:v>
                </c:pt>
                <c:pt idx="14">
                  <c:v>Sound privacy in your workplace</c:v>
                </c:pt>
                <c:pt idx="15">
                  <c:v>Overall indoor environment</c:v>
                </c:pt>
                <c:pt idx="16">
                  <c:v>Workspace general cleanliness</c:v>
                </c:pt>
                <c:pt idx="17">
                  <c:v>Control of indoor environment</c:v>
                </c:pt>
              </c:strCache>
            </c:strRef>
          </c:cat>
          <c:val>
            <c:numRef>
              <c:f>Summary!$C$10:$T$10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A9-47A8-A80F-AFE90D27D7BC}"/>
            </c:ext>
          </c:extLst>
        </c:ser>
        <c:ser>
          <c:idx val="5"/>
          <c:order val="4"/>
          <c:tx>
            <c:strRef>
              <c:f>Summary!$B$11</c:f>
              <c:strCache>
                <c:ptCount val="1"/>
                <c:pt idx="0">
                  <c:v>Somewhat dissatisfied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cat>
            <c:strRef>
              <c:f>Summary!$C$6:$T$6</c:f>
              <c:strCache>
                <c:ptCount val="18"/>
                <c:pt idx="0">
                  <c:v>Amount of workspace</c:v>
                </c:pt>
                <c:pt idx="1">
                  <c:v>Privacy</c:v>
                </c:pt>
                <c:pt idx="2">
                  <c:v>Furnishing</c:v>
                </c:pt>
                <c:pt idx="3">
                  <c:v>Temperature</c:v>
                </c:pt>
                <c:pt idx="4">
                  <c:v>Humidity</c:v>
                </c:pt>
                <c:pt idx="5">
                  <c:v>Air Movement</c:v>
                </c:pt>
                <c:pt idx="6">
                  <c:v>Flexibility in dress code</c:v>
                </c:pt>
                <c:pt idx="7">
                  <c:v>Stuffiness</c:v>
                </c:pt>
                <c:pt idx="8">
                  <c:v>Odour (Bad smell, mouldy odour)</c:v>
                </c:pt>
                <c:pt idx="9">
                  <c:v>Amount of ceiling/Desklight</c:v>
                </c:pt>
                <c:pt idx="10">
                  <c:v>Amount of daylight or natural light</c:v>
                </c:pt>
                <c:pt idx="11">
                  <c:v>Glare and reflections on screens and surfaces</c:v>
                </c:pt>
                <c:pt idx="12">
                  <c:v>Views from windows</c:v>
                </c:pt>
                <c:pt idx="13">
                  <c:v>Noise level at workstation</c:v>
                </c:pt>
                <c:pt idx="14">
                  <c:v>Sound privacy in your workplace</c:v>
                </c:pt>
                <c:pt idx="15">
                  <c:v>Overall indoor environment</c:v>
                </c:pt>
                <c:pt idx="16">
                  <c:v>Workspace general cleanliness</c:v>
                </c:pt>
                <c:pt idx="17">
                  <c:v>Control of indoor environment</c:v>
                </c:pt>
              </c:strCache>
            </c:strRef>
          </c:cat>
          <c:val>
            <c:numRef>
              <c:f>Summary!$C$11:$T$11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A9-47A8-A80F-AFE90D27D7BC}"/>
            </c:ext>
          </c:extLst>
        </c:ser>
        <c:ser>
          <c:idx val="6"/>
          <c:order val="5"/>
          <c:tx>
            <c:strRef>
              <c:f>Summary!$B$12</c:f>
              <c:strCache>
                <c:ptCount val="1"/>
                <c:pt idx="0">
                  <c:v>Dissatisfied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Summary!$C$6:$T$6</c:f>
              <c:strCache>
                <c:ptCount val="18"/>
                <c:pt idx="0">
                  <c:v>Amount of workspace</c:v>
                </c:pt>
                <c:pt idx="1">
                  <c:v>Privacy</c:v>
                </c:pt>
                <c:pt idx="2">
                  <c:v>Furnishing</c:v>
                </c:pt>
                <c:pt idx="3">
                  <c:v>Temperature</c:v>
                </c:pt>
                <c:pt idx="4">
                  <c:v>Humidity</c:v>
                </c:pt>
                <c:pt idx="5">
                  <c:v>Air Movement</c:v>
                </c:pt>
                <c:pt idx="6">
                  <c:v>Flexibility in dress code</c:v>
                </c:pt>
                <c:pt idx="7">
                  <c:v>Stuffiness</c:v>
                </c:pt>
                <c:pt idx="8">
                  <c:v>Odour (Bad smell, mouldy odour)</c:v>
                </c:pt>
                <c:pt idx="9">
                  <c:v>Amount of ceiling/Desklight</c:v>
                </c:pt>
                <c:pt idx="10">
                  <c:v>Amount of daylight or natural light</c:v>
                </c:pt>
                <c:pt idx="11">
                  <c:v>Glare and reflections on screens and surfaces</c:v>
                </c:pt>
                <c:pt idx="12">
                  <c:v>Views from windows</c:v>
                </c:pt>
                <c:pt idx="13">
                  <c:v>Noise level at workstation</c:v>
                </c:pt>
                <c:pt idx="14">
                  <c:v>Sound privacy in your workplace</c:v>
                </c:pt>
                <c:pt idx="15">
                  <c:v>Overall indoor environment</c:v>
                </c:pt>
                <c:pt idx="16">
                  <c:v>Workspace general cleanliness</c:v>
                </c:pt>
                <c:pt idx="17">
                  <c:v>Control of indoor environment</c:v>
                </c:pt>
              </c:strCache>
            </c:strRef>
          </c:cat>
          <c:val>
            <c:numRef>
              <c:f>Summary!$C$12:$T$12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A9-47A8-A80F-AFE90D27D7BC}"/>
            </c:ext>
          </c:extLst>
        </c:ser>
        <c:ser>
          <c:idx val="7"/>
          <c:order val="6"/>
          <c:tx>
            <c:strRef>
              <c:f>Summary!$B$13</c:f>
              <c:strCache>
                <c:ptCount val="1"/>
                <c:pt idx="0">
                  <c:v>Very Dissatified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cat>
            <c:strRef>
              <c:f>Summary!$C$6:$T$6</c:f>
              <c:strCache>
                <c:ptCount val="18"/>
                <c:pt idx="0">
                  <c:v>Amount of workspace</c:v>
                </c:pt>
                <c:pt idx="1">
                  <c:v>Privacy</c:v>
                </c:pt>
                <c:pt idx="2">
                  <c:v>Furnishing</c:v>
                </c:pt>
                <c:pt idx="3">
                  <c:v>Temperature</c:v>
                </c:pt>
                <c:pt idx="4">
                  <c:v>Humidity</c:v>
                </c:pt>
                <c:pt idx="5">
                  <c:v>Air Movement</c:v>
                </c:pt>
                <c:pt idx="6">
                  <c:v>Flexibility in dress code</c:v>
                </c:pt>
                <c:pt idx="7">
                  <c:v>Stuffiness</c:v>
                </c:pt>
                <c:pt idx="8">
                  <c:v>Odour (Bad smell, mouldy odour)</c:v>
                </c:pt>
                <c:pt idx="9">
                  <c:v>Amount of ceiling/Desklight</c:v>
                </c:pt>
                <c:pt idx="10">
                  <c:v>Amount of daylight or natural light</c:v>
                </c:pt>
                <c:pt idx="11">
                  <c:v>Glare and reflections on screens and surfaces</c:v>
                </c:pt>
                <c:pt idx="12">
                  <c:v>Views from windows</c:v>
                </c:pt>
                <c:pt idx="13">
                  <c:v>Noise level at workstation</c:v>
                </c:pt>
                <c:pt idx="14">
                  <c:v>Sound privacy in your workplace</c:v>
                </c:pt>
                <c:pt idx="15">
                  <c:v>Overall indoor environment</c:v>
                </c:pt>
                <c:pt idx="16">
                  <c:v>Workspace general cleanliness</c:v>
                </c:pt>
                <c:pt idx="17">
                  <c:v>Control of indoor environment</c:v>
                </c:pt>
              </c:strCache>
            </c:strRef>
          </c:cat>
          <c:val>
            <c:numRef>
              <c:f>Summary!$C$13:$T$13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A9-47A8-A80F-AFE90D27D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3323280"/>
        <c:axId val="253323840"/>
      </c:barChart>
      <c:catAx>
        <c:axId val="2533232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323840"/>
        <c:crosses val="autoZero"/>
        <c:auto val="1"/>
        <c:lblAlgn val="ctr"/>
        <c:lblOffset val="100"/>
        <c:noMultiLvlLbl val="0"/>
      </c:catAx>
      <c:valAx>
        <c:axId val="253323840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32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/>
              <a:t>Air</a:t>
            </a:r>
            <a:r>
              <a:rPr lang="en-SG" baseline="0"/>
              <a:t> Quality</a:t>
            </a:r>
            <a:endParaRPr lang="en-SG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Graph!$B$79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Graph!$C$78:$D$78</c:f>
              <c:strCache>
                <c:ptCount val="2"/>
                <c:pt idx="0">
                  <c:v>Stuffiness</c:v>
                </c:pt>
                <c:pt idx="1">
                  <c:v>Odour</c:v>
                </c:pt>
              </c:strCache>
            </c:strRef>
          </c:cat>
          <c:val>
            <c:numRef>
              <c:f>Graph!$C$79:$D$79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2C-4891-A79A-E88CCC8F5ABC}"/>
            </c:ext>
          </c:extLst>
        </c:ser>
        <c:ser>
          <c:idx val="1"/>
          <c:order val="1"/>
          <c:tx>
            <c:strRef>
              <c:f>Graph!$B$80</c:f>
              <c:strCache>
                <c:ptCount val="1"/>
                <c:pt idx="0">
                  <c:v>Satisfied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Graph!$C$78:$D$78</c:f>
              <c:strCache>
                <c:ptCount val="2"/>
                <c:pt idx="0">
                  <c:v>Stuffiness</c:v>
                </c:pt>
                <c:pt idx="1">
                  <c:v>Odour</c:v>
                </c:pt>
              </c:strCache>
            </c:strRef>
          </c:cat>
          <c:val>
            <c:numRef>
              <c:f>Graph!$C$80:$D$80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2C-4891-A79A-E88CCC8F5ABC}"/>
            </c:ext>
          </c:extLst>
        </c:ser>
        <c:ser>
          <c:idx val="2"/>
          <c:order val="2"/>
          <c:tx>
            <c:strRef>
              <c:f>Graph!$B$81</c:f>
              <c:strCache>
                <c:ptCount val="1"/>
                <c:pt idx="0">
                  <c:v>Somewhat Satisfied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Graph!$C$78:$D$78</c:f>
              <c:strCache>
                <c:ptCount val="2"/>
                <c:pt idx="0">
                  <c:v>Stuffiness</c:v>
                </c:pt>
                <c:pt idx="1">
                  <c:v>Odour</c:v>
                </c:pt>
              </c:strCache>
            </c:strRef>
          </c:cat>
          <c:val>
            <c:numRef>
              <c:f>Graph!$C$81:$D$81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2C-4891-A79A-E88CCC8F5ABC}"/>
            </c:ext>
          </c:extLst>
        </c:ser>
        <c:ser>
          <c:idx val="3"/>
          <c:order val="3"/>
          <c:tx>
            <c:strRef>
              <c:f>Graph!$B$82</c:f>
              <c:strCache>
                <c:ptCount val="1"/>
                <c:pt idx="0">
                  <c:v>Neither satisfied or dissatisfied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Graph!$C$78:$D$78</c:f>
              <c:strCache>
                <c:ptCount val="2"/>
                <c:pt idx="0">
                  <c:v>Stuffiness</c:v>
                </c:pt>
                <c:pt idx="1">
                  <c:v>Odour</c:v>
                </c:pt>
              </c:strCache>
            </c:strRef>
          </c:cat>
          <c:val>
            <c:numRef>
              <c:f>Graph!$C$82:$D$82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2C-4891-A79A-E88CCC8F5ABC}"/>
            </c:ext>
          </c:extLst>
        </c:ser>
        <c:ser>
          <c:idx val="4"/>
          <c:order val="4"/>
          <c:tx>
            <c:strRef>
              <c:f>Graph!$B$83</c:f>
              <c:strCache>
                <c:ptCount val="1"/>
                <c:pt idx="0">
                  <c:v>Somewhat dissatisfied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Graph!$C$78:$D$78</c:f>
              <c:strCache>
                <c:ptCount val="2"/>
                <c:pt idx="0">
                  <c:v>Stuffiness</c:v>
                </c:pt>
                <c:pt idx="1">
                  <c:v>Odour</c:v>
                </c:pt>
              </c:strCache>
            </c:strRef>
          </c:cat>
          <c:val>
            <c:numRef>
              <c:f>Graph!$C$83:$D$83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2C-4891-A79A-E88CCC8F5ABC}"/>
            </c:ext>
          </c:extLst>
        </c:ser>
        <c:ser>
          <c:idx val="5"/>
          <c:order val="5"/>
          <c:tx>
            <c:strRef>
              <c:f>Graph!$B$84</c:f>
              <c:strCache>
                <c:ptCount val="1"/>
                <c:pt idx="0">
                  <c:v>Dissatisfied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cat>
            <c:strRef>
              <c:f>Graph!$C$78:$D$78</c:f>
              <c:strCache>
                <c:ptCount val="2"/>
                <c:pt idx="0">
                  <c:v>Stuffiness</c:v>
                </c:pt>
                <c:pt idx="1">
                  <c:v>Odour</c:v>
                </c:pt>
              </c:strCache>
            </c:strRef>
          </c:cat>
          <c:val>
            <c:numRef>
              <c:f>Graph!$C$84:$D$84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2C-4891-A79A-E88CCC8F5ABC}"/>
            </c:ext>
          </c:extLst>
        </c:ser>
        <c:ser>
          <c:idx val="6"/>
          <c:order val="6"/>
          <c:tx>
            <c:strRef>
              <c:f>Graph!$B$85</c:f>
              <c:strCache>
                <c:ptCount val="1"/>
                <c:pt idx="0">
                  <c:v>Very Dissatified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Graph!$C$78:$D$78</c:f>
              <c:strCache>
                <c:ptCount val="2"/>
                <c:pt idx="0">
                  <c:v>Stuffiness</c:v>
                </c:pt>
                <c:pt idx="1">
                  <c:v>Odour</c:v>
                </c:pt>
              </c:strCache>
            </c:strRef>
          </c:cat>
          <c:val>
            <c:numRef>
              <c:f>Graph!$C$85:$D$85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2C-4891-A79A-E88CCC8F5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4654416"/>
        <c:axId val="254654976"/>
      </c:barChart>
      <c:catAx>
        <c:axId val="254654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654976"/>
        <c:crosses val="autoZero"/>
        <c:auto val="1"/>
        <c:lblAlgn val="ctr"/>
        <c:lblOffset val="100"/>
        <c:noMultiLvlLbl val="0"/>
      </c:catAx>
      <c:valAx>
        <c:axId val="25465497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65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/>
              <a:t>Dissatisfaction - Air Quality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Graph!$C$88:$J$88</c:f>
              <c:strCache>
                <c:ptCount val="8"/>
                <c:pt idx="0">
                  <c:v>Photocopiers/Printers</c:v>
                </c:pt>
                <c:pt idx="1">
                  <c:v>Food</c:v>
                </c:pt>
                <c:pt idx="2">
                  <c:v>Carpet or furniture</c:v>
                </c:pt>
                <c:pt idx="3">
                  <c:v>Other People</c:v>
                </c:pt>
                <c:pt idx="4">
                  <c:v>Perfume</c:v>
                </c:pt>
                <c:pt idx="5">
                  <c:v>Cleaning Products</c:v>
                </c:pt>
                <c:pt idx="6">
                  <c:v>Mould</c:v>
                </c:pt>
                <c:pt idx="7">
                  <c:v>Odour from outdoor</c:v>
                </c:pt>
              </c:strCache>
            </c:strRef>
          </c:cat>
          <c:val>
            <c:numRef>
              <c:f>Graph!$C$89:$J$89</c:f>
              <c:numCache>
                <c:formatCode>0.0000%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8-4134-8838-C93B2F3A7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4657776"/>
        <c:axId val="255249664"/>
      </c:barChart>
      <c:catAx>
        <c:axId val="254657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249664"/>
        <c:crosses val="autoZero"/>
        <c:auto val="1"/>
        <c:lblAlgn val="ctr"/>
        <c:lblOffset val="100"/>
        <c:noMultiLvlLbl val="0"/>
      </c:catAx>
      <c:valAx>
        <c:axId val="255249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657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/>
              <a:t>Lighting Quality</a:t>
            </a:r>
          </a:p>
        </c:rich>
      </c:tx>
      <c:layout>
        <c:manualLayout>
          <c:xMode val="edge"/>
          <c:yMode val="edge"/>
          <c:x val="0.4422467158964179"/>
          <c:y val="3.68663594470046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Graph!$B$106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Graph!$C$105:$F$105</c:f>
              <c:strCache>
                <c:ptCount val="4"/>
                <c:pt idx="0">
                  <c:v>Amount of ceiling/Desklight</c:v>
                </c:pt>
                <c:pt idx="1">
                  <c:v>Amount of daylight or natural light</c:v>
                </c:pt>
                <c:pt idx="2">
                  <c:v>Glare and reflections on screens and surfaces</c:v>
                </c:pt>
                <c:pt idx="3">
                  <c:v>Views from windows</c:v>
                </c:pt>
              </c:strCache>
            </c:strRef>
          </c:cat>
          <c:val>
            <c:numRef>
              <c:f>Graph!$C$106:$F$106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66-40B8-91F2-7AAF7F2F37CF}"/>
            </c:ext>
          </c:extLst>
        </c:ser>
        <c:ser>
          <c:idx val="1"/>
          <c:order val="1"/>
          <c:tx>
            <c:strRef>
              <c:f>Graph!$B$107</c:f>
              <c:strCache>
                <c:ptCount val="1"/>
                <c:pt idx="0">
                  <c:v>Satisfied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Graph!$C$105:$F$105</c:f>
              <c:strCache>
                <c:ptCount val="4"/>
                <c:pt idx="0">
                  <c:v>Amount of ceiling/Desklight</c:v>
                </c:pt>
                <c:pt idx="1">
                  <c:v>Amount of daylight or natural light</c:v>
                </c:pt>
                <c:pt idx="2">
                  <c:v>Glare and reflections on screens and surfaces</c:v>
                </c:pt>
                <c:pt idx="3">
                  <c:v>Views from windows</c:v>
                </c:pt>
              </c:strCache>
            </c:strRef>
          </c:cat>
          <c:val>
            <c:numRef>
              <c:f>Graph!$C$107:$F$107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66-40B8-91F2-7AAF7F2F37CF}"/>
            </c:ext>
          </c:extLst>
        </c:ser>
        <c:ser>
          <c:idx val="2"/>
          <c:order val="2"/>
          <c:tx>
            <c:strRef>
              <c:f>Graph!$B$108</c:f>
              <c:strCache>
                <c:ptCount val="1"/>
                <c:pt idx="0">
                  <c:v>Somewhat Satisfied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Graph!$C$105:$F$105</c:f>
              <c:strCache>
                <c:ptCount val="4"/>
                <c:pt idx="0">
                  <c:v>Amount of ceiling/Desklight</c:v>
                </c:pt>
                <c:pt idx="1">
                  <c:v>Amount of daylight or natural light</c:v>
                </c:pt>
                <c:pt idx="2">
                  <c:v>Glare and reflections on screens and surfaces</c:v>
                </c:pt>
                <c:pt idx="3">
                  <c:v>Views from windows</c:v>
                </c:pt>
              </c:strCache>
            </c:strRef>
          </c:cat>
          <c:val>
            <c:numRef>
              <c:f>Graph!$C$108:$F$108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66-40B8-91F2-7AAF7F2F37CF}"/>
            </c:ext>
          </c:extLst>
        </c:ser>
        <c:ser>
          <c:idx val="3"/>
          <c:order val="3"/>
          <c:tx>
            <c:strRef>
              <c:f>Graph!$B$109</c:f>
              <c:strCache>
                <c:ptCount val="1"/>
                <c:pt idx="0">
                  <c:v>Neither satisfied or dissatisfied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Graph!$C$105:$F$105</c:f>
              <c:strCache>
                <c:ptCount val="4"/>
                <c:pt idx="0">
                  <c:v>Amount of ceiling/Desklight</c:v>
                </c:pt>
                <c:pt idx="1">
                  <c:v>Amount of daylight or natural light</c:v>
                </c:pt>
                <c:pt idx="2">
                  <c:v>Glare and reflections on screens and surfaces</c:v>
                </c:pt>
                <c:pt idx="3">
                  <c:v>Views from windows</c:v>
                </c:pt>
              </c:strCache>
            </c:strRef>
          </c:cat>
          <c:val>
            <c:numRef>
              <c:f>Graph!$C$109:$F$109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66-40B8-91F2-7AAF7F2F37CF}"/>
            </c:ext>
          </c:extLst>
        </c:ser>
        <c:ser>
          <c:idx val="4"/>
          <c:order val="4"/>
          <c:tx>
            <c:strRef>
              <c:f>Graph!$B$110</c:f>
              <c:strCache>
                <c:ptCount val="1"/>
                <c:pt idx="0">
                  <c:v>Somewhat dissatisfied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Graph!$C$105:$F$105</c:f>
              <c:strCache>
                <c:ptCount val="4"/>
                <c:pt idx="0">
                  <c:v>Amount of ceiling/Desklight</c:v>
                </c:pt>
                <c:pt idx="1">
                  <c:v>Amount of daylight or natural light</c:v>
                </c:pt>
                <c:pt idx="2">
                  <c:v>Glare and reflections on screens and surfaces</c:v>
                </c:pt>
                <c:pt idx="3">
                  <c:v>Views from windows</c:v>
                </c:pt>
              </c:strCache>
            </c:strRef>
          </c:cat>
          <c:val>
            <c:numRef>
              <c:f>Graph!$C$110:$F$110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66-40B8-91F2-7AAF7F2F37CF}"/>
            </c:ext>
          </c:extLst>
        </c:ser>
        <c:ser>
          <c:idx val="5"/>
          <c:order val="5"/>
          <c:tx>
            <c:strRef>
              <c:f>Graph!$B$111</c:f>
              <c:strCache>
                <c:ptCount val="1"/>
                <c:pt idx="0">
                  <c:v>Dissatisfied</c:v>
                </c:pt>
              </c:strCache>
            </c:strRef>
          </c:tx>
          <c:spPr>
            <a:solidFill>
              <a:srgbClr val="FF9933"/>
            </a:solidFill>
            <a:ln>
              <a:noFill/>
            </a:ln>
            <a:effectLst/>
          </c:spPr>
          <c:invertIfNegative val="0"/>
          <c:cat>
            <c:strRef>
              <c:f>Graph!$C$105:$F$105</c:f>
              <c:strCache>
                <c:ptCount val="4"/>
                <c:pt idx="0">
                  <c:v>Amount of ceiling/Desklight</c:v>
                </c:pt>
                <c:pt idx="1">
                  <c:v>Amount of daylight or natural light</c:v>
                </c:pt>
                <c:pt idx="2">
                  <c:v>Glare and reflections on screens and surfaces</c:v>
                </c:pt>
                <c:pt idx="3">
                  <c:v>Views from windows</c:v>
                </c:pt>
              </c:strCache>
            </c:strRef>
          </c:cat>
          <c:val>
            <c:numRef>
              <c:f>Graph!$C$111:$F$111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66-40B8-91F2-7AAF7F2F37CF}"/>
            </c:ext>
          </c:extLst>
        </c:ser>
        <c:ser>
          <c:idx val="6"/>
          <c:order val="6"/>
          <c:tx>
            <c:strRef>
              <c:f>Graph!$B$112</c:f>
              <c:strCache>
                <c:ptCount val="1"/>
                <c:pt idx="0">
                  <c:v>Very Dissatified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Graph!$C$105:$F$105</c:f>
              <c:strCache>
                <c:ptCount val="4"/>
                <c:pt idx="0">
                  <c:v>Amount of ceiling/Desklight</c:v>
                </c:pt>
                <c:pt idx="1">
                  <c:v>Amount of daylight or natural light</c:v>
                </c:pt>
                <c:pt idx="2">
                  <c:v>Glare and reflections on screens and surfaces</c:v>
                </c:pt>
                <c:pt idx="3">
                  <c:v>Views from windows</c:v>
                </c:pt>
              </c:strCache>
            </c:strRef>
          </c:cat>
          <c:val>
            <c:numRef>
              <c:f>Graph!$C$112:$F$112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66-40B8-91F2-7AAF7F2F3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5037520"/>
        <c:axId val="255038080"/>
      </c:barChart>
      <c:catAx>
        <c:axId val="255037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038080"/>
        <c:crosses val="autoZero"/>
        <c:auto val="1"/>
        <c:lblAlgn val="ctr"/>
        <c:lblOffset val="100"/>
        <c:noMultiLvlLbl val="0"/>
      </c:catAx>
      <c:valAx>
        <c:axId val="25503808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037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aseline="0"/>
              <a:t>C</a:t>
            </a:r>
            <a:r>
              <a:rPr lang="en-SG"/>
              <a:t>ontrol - Light Quality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Graph!$C$116:$G$116</c:f>
              <c:strCache>
                <c:ptCount val="5"/>
                <c:pt idx="0">
                  <c:v>Light Switch</c:v>
                </c:pt>
                <c:pt idx="1">
                  <c:v>Light Dimmer</c:v>
                </c:pt>
                <c:pt idx="2">
                  <c:v>Windows blinds or shades</c:v>
                </c:pt>
                <c:pt idx="3">
                  <c:v>Desk (Task) Light</c:v>
                </c:pt>
                <c:pt idx="4">
                  <c:v>I do not have control</c:v>
                </c:pt>
              </c:strCache>
            </c:strRef>
          </c:cat>
          <c:val>
            <c:numRef>
              <c:f>Graph!$C$117:$G$117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80-4E9B-8161-8D4F00BEA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5065632"/>
        <c:axId val="255066192"/>
      </c:barChart>
      <c:catAx>
        <c:axId val="255065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066192"/>
        <c:crosses val="autoZero"/>
        <c:auto val="1"/>
        <c:lblAlgn val="ctr"/>
        <c:lblOffset val="100"/>
        <c:noMultiLvlLbl val="0"/>
      </c:catAx>
      <c:valAx>
        <c:axId val="255066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065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aseline="0"/>
              <a:t>Dissatisfaction</a:t>
            </a:r>
            <a:r>
              <a:rPr lang="en-SG"/>
              <a:t> - Light Quality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Graph!$C$129:$J$129</c:f>
              <c:strCache>
                <c:ptCount val="8"/>
                <c:pt idx="0">
                  <c:v>Too dark</c:v>
                </c:pt>
                <c:pt idx="1">
                  <c:v>Too bright</c:v>
                </c:pt>
                <c:pt idx="2">
                  <c:v>Not enough daylight</c:v>
                </c:pt>
                <c:pt idx="3">
                  <c:v>Too much daylight</c:v>
                </c:pt>
                <c:pt idx="4">
                  <c:v>Undesirable lighting colour</c:v>
                </c:pt>
                <c:pt idx="5">
                  <c:v>Glare</c:v>
                </c:pt>
                <c:pt idx="6">
                  <c:v>Flicker lighting</c:v>
                </c:pt>
                <c:pt idx="7">
                  <c:v>Without lighting control</c:v>
                </c:pt>
              </c:strCache>
            </c:strRef>
          </c:cat>
          <c:val>
            <c:numRef>
              <c:f>Graph!$C$130:$J$130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50-4C4F-981F-B357BCF26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5200672"/>
        <c:axId val="255201232"/>
      </c:barChart>
      <c:catAx>
        <c:axId val="255200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201232"/>
        <c:crosses val="autoZero"/>
        <c:auto val="1"/>
        <c:lblAlgn val="ctr"/>
        <c:lblOffset val="100"/>
        <c:noMultiLvlLbl val="0"/>
      </c:catAx>
      <c:valAx>
        <c:axId val="25520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200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/>
              <a:t>Sound Quality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Graph!$B$146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Graph!$C$145:$D$145</c:f>
              <c:strCache>
                <c:ptCount val="2"/>
                <c:pt idx="0">
                  <c:v>Noise level at workstation</c:v>
                </c:pt>
                <c:pt idx="1">
                  <c:v>Sound privacy in your workplace</c:v>
                </c:pt>
              </c:strCache>
            </c:strRef>
          </c:cat>
          <c:val>
            <c:numRef>
              <c:f>Graph!$C$146:$D$146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1-4C92-BFE0-86BC3A0D977F}"/>
            </c:ext>
          </c:extLst>
        </c:ser>
        <c:ser>
          <c:idx val="1"/>
          <c:order val="1"/>
          <c:tx>
            <c:strRef>
              <c:f>Graph!$B$147</c:f>
              <c:strCache>
                <c:ptCount val="1"/>
                <c:pt idx="0">
                  <c:v>Satisfied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Graph!$C$145:$D$145</c:f>
              <c:strCache>
                <c:ptCount val="2"/>
                <c:pt idx="0">
                  <c:v>Noise level at workstation</c:v>
                </c:pt>
                <c:pt idx="1">
                  <c:v>Sound privacy in your workplace</c:v>
                </c:pt>
              </c:strCache>
            </c:strRef>
          </c:cat>
          <c:val>
            <c:numRef>
              <c:f>Graph!$C$147:$D$147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61-4C92-BFE0-86BC3A0D977F}"/>
            </c:ext>
          </c:extLst>
        </c:ser>
        <c:ser>
          <c:idx val="2"/>
          <c:order val="2"/>
          <c:tx>
            <c:strRef>
              <c:f>Graph!$B$148</c:f>
              <c:strCache>
                <c:ptCount val="1"/>
                <c:pt idx="0">
                  <c:v>Somewhat Satisfied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Graph!$C$145:$D$145</c:f>
              <c:strCache>
                <c:ptCount val="2"/>
                <c:pt idx="0">
                  <c:v>Noise level at workstation</c:v>
                </c:pt>
                <c:pt idx="1">
                  <c:v>Sound privacy in your workplace</c:v>
                </c:pt>
              </c:strCache>
            </c:strRef>
          </c:cat>
          <c:val>
            <c:numRef>
              <c:f>Graph!$C$148:$D$148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61-4C92-BFE0-86BC3A0D977F}"/>
            </c:ext>
          </c:extLst>
        </c:ser>
        <c:ser>
          <c:idx val="3"/>
          <c:order val="3"/>
          <c:tx>
            <c:strRef>
              <c:f>Graph!$B$149</c:f>
              <c:strCache>
                <c:ptCount val="1"/>
                <c:pt idx="0">
                  <c:v>Neither satisfied or dissatisfied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Graph!$C$145:$D$145</c:f>
              <c:strCache>
                <c:ptCount val="2"/>
                <c:pt idx="0">
                  <c:v>Noise level at workstation</c:v>
                </c:pt>
                <c:pt idx="1">
                  <c:v>Sound privacy in your workplace</c:v>
                </c:pt>
              </c:strCache>
            </c:strRef>
          </c:cat>
          <c:val>
            <c:numRef>
              <c:f>Graph!$C$149:$D$149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61-4C92-BFE0-86BC3A0D977F}"/>
            </c:ext>
          </c:extLst>
        </c:ser>
        <c:ser>
          <c:idx val="4"/>
          <c:order val="4"/>
          <c:tx>
            <c:strRef>
              <c:f>Graph!$B$150</c:f>
              <c:strCache>
                <c:ptCount val="1"/>
                <c:pt idx="0">
                  <c:v>Somewhat dissatisfied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Graph!$C$145:$D$145</c:f>
              <c:strCache>
                <c:ptCount val="2"/>
                <c:pt idx="0">
                  <c:v>Noise level at workstation</c:v>
                </c:pt>
                <c:pt idx="1">
                  <c:v>Sound privacy in your workplace</c:v>
                </c:pt>
              </c:strCache>
            </c:strRef>
          </c:cat>
          <c:val>
            <c:numRef>
              <c:f>Graph!$C$150:$D$150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61-4C92-BFE0-86BC3A0D977F}"/>
            </c:ext>
          </c:extLst>
        </c:ser>
        <c:ser>
          <c:idx val="5"/>
          <c:order val="5"/>
          <c:tx>
            <c:strRef>
              <c:f>Graph!$B$151</c:f>
              <c:strCache>
                <c:ptCount val="1"/>
                <c:pt idx="0">
                  <c:v>Dissatisfied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cat>
            <c:strRef>
              <c:f>Graph!$C$145:$D$145</c:f>
              <c:strCache>
                <c:ptCount val="2"/>
                <c:pt idx="0">
                  <c:v>Noise level at workstation</c:v>
                </c:pt>
                <c:pt idx="1">
                  <c:v>Sound privacy in your workplace</c:v>
                </c:pt>
              </c:strCache>
            </c:strRef>
          </c:cat>
          <c:val>
            <c:numRef>
              <c:f>Graph!$C$151:$D$151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61-4C92-BFE0-86BC3A0D977F}"/>
            </c:ext>
          </c:extLst>
        </c:ser>
        <c:ser>
          <c:idx val="6"/>
          <c:order val="6"/>
          <c:tx>
            <c:strRef>
              <c:f>Graph!$B$152</c:f>
              <c:strCache>
                <c:ptCount val="1"/>
                <c:pt idx="0">
                  <c:v>Very Dissatified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cat>
            <c:strRef>
              <c:f>Graph!$C$145:$D$145</c:f>
              <c:strCache>
                <c:ptCount val="2"/>
                <c:pt idx="0">
                  <c:v>Noise level at workstation</c:v>
                </c:pt>
                <c:pt idx="1">
                  <c:v>Sound privacy in your workplace</c:v>
                </c:pt>
              </c:strCache>
            </c:strRef>
          </c:cat>
          <c:val>
            <c:numRef>
              <c:f>Graph!$C$152:$D$152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61-4C92-BFE0-86BC3A0D9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5206832"/>
        <c:axId val="255207392"/>
      </c:barChart>
      <c:catAx>
        <c:axId val="255206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207392"/>
        <c:crosses val="autoZero"/>
        <c:auto val="1"/>
        <c:lblAlgn val="ctr"/>
        <c:lblOffset val="100"/>
        <c:noMultiLvlLbl val="0"/>
      </c:catAx>
      <c:valAx>
        <c:axId val="25520739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206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aseline="0"/>
              <a:t>Dissatisfaction</a:t>
            </a:r>
            <a:r>
              <a:rPr lang="en-SG"/>
              <a:t> - Sound Quality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Graph!$C$157:$F$157</c:f>
              <c:strCache>
                <c:ptCount val="4"/>
                <c:pt idx="0">
                  <c:v>Office equipment</c:v>
                </c:pt>
                <c:pt idx="1">
                  <c:v>People</c:v>
                </c:pt>
                <c:pt idx="2">
                  <c:v>Air-con</c:v>
                </c:pt>
                <c:pt idx="3">
                  <c:v>Outdoor</c:v>
                </c:pt>
              </c:strCache>
            </c:strRef>
          </c:cat>
          <c:val>
            <c:numRef>
              <c:f>Graph!$C$158:$F$158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D5-4F87-9272-EE8142F8C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5462336"/>
        <c:axId val="255462896"/>
      </c:barChart>
      <c:catAx>
        <c:axId val="255462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462896"/>
        <c:crosses val="autoZero"/>
        <c:auto val="1"/>
        <c:lblAlgn val="ctr"/>
        <c:lblOffset val="100"/>
        <c:noMultiLvlLbl val="0"/>
      </c:catAx>
      <c:valAx>
        <c:axId val="25546289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46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/>
              <a:t>Overall Workspace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Graph!$B$172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Graph!$C$171:$E$171</c:f>
              <c:strCache>
                <c:ptCount val="3"/>
                <c:pt idx="0">
                  <c:v>Overall indoor environment</c:v>
                </c:pt>
                <c:pt idx="1">
                  <c:v>Workspace general cleanliness</c:v>
                </c:pt>
                <c:pt idx="2">
                  <c:v>Control of indoor environment</c:v>
                </c:pt>
              </c:strCache>
            </c:strRef>
          </c:cat>
          <c:val>
            <c:numRef>
              <c:f>Graph!$C$172:$E$172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2-476A-896C-EDE5D94006DF}"/>
            </c:ext>
          </c:extLst>
        </c:ser>
        <c:ser>
          <c:idx val="1"/>
          <c:order val="1"/>
          <c:tx>
            <c:strRef>
              <c:f>Graph!$B$173</c:f>
              <c:strCache>
                <c:ptCount val="1"/>
                <c:pt idx="0">
                  <c:v>Satisfied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Graph!$C$171:$E$171</c:f>
              <c:strCache>
                <c:ptCount val="3"/>
                <c:pt idx="0">
                  <c:v>Overall indoor environment</c:v>
                </c:pt>
                <c:pt idx="1">
                  <c:v>Workspace general cleanliness</c:v>
                </c:pt>
                <c:pt idx="2">
                  <c:v>Control of indoor environment</c:v>
                </c:pt>
              </c:strCache>
            </c:strRef>
          </c:cat>
          <c:val>
            <c:numRef>
              <c:f>Graph!$C$173:$E$173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22-476A-896C-EDE5D94006DF}"/>
            </c:ext>
          </c:extLst>
        </c:ser>
        <c:ser>
          <c:idx val="2"/>
          <c:order val="2"/>
          <c:tx>
            <c:strRef>
              <c:f>Graph!$B$174</c:f>
              <c:strCache>
                <c:ptCount val="1"/>
                <c:pt idx="0">
                  <c:v>Somewhat Satisfied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Graph!$C$171:$E$171</c:f>
              <c:strCache>
                <c:ptCount val="3"/>
                <c:pt idx="0">
                  <c:v>Overall indoor environment</c:v>
                </c:pt>
                <c:pt idx="1">
                  <c:v>Workspace general cleanliness</c:v>
                </c:pt>
                <c:pt idx="2">
                  <c:v>Control of indoor environment</c:v>
                </c:pt>
              </c:strCache>
            </c:strRef>
          </c:cat>
          <c:val>
            <c:numRef>
              <c:f>Graph!$C$174:$E$174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22-476A-896C-EDE5D94006DF}"/>
            </c:ext>
          </c:extLst>
        </c:ser>
        <c:ser>
          <c:idx val="3"/>
          <c:order val="3"/>
          <c:tx>
            <c:strRef>
              <c:f>Graph!$B$175</c:f>
              <c:strCache>
                <c:ptCount val="1"/>
                <c:pt idx="0">
                  <c:v>Neither satisfied or dissatisfied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Graph!$C$171:$E$171</c:f>
              <c:strCache>
                <c:ptCount val="3"/>
                <c:pt idx="0">
                  <c:v>Overall indoor environment</c:v>
                </c:pt>
                <c:pt idx="1">
                  <c:v>Workspace general cleanliness</c:v>
                </c:pt>
                <c:pt idx="2">
                  <c:v>Control of indoor environment</c:v>
                </c:pt>
              </c:strCache>
            </c:strRef>
          </c:cat>
          <c:val>
            <c:numRef>
              <c:f>Graph!$C$175:$E$175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22-476A-896C-EDE5D94006DF}"/>
            </c:ext>
          </c:extLst>
        </c:ser>
        <c:ser>
          <c:idx val="4"/>
          <c:order val="4"/>
          <c:tx>
            <c:strRef>
              <c:f>Graph!$B$176</c:f>
              <c:strCache>
                <c:ptCount val="1"/>
                <c:pt idx="0">
                  <c:v>Somewhat dissatisfied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Graph!$C$171:$E$171</c:f>
              <c:strCache>
                <c:ptCount val="3"/>
                <c:pt idx="0">
                  <c:v>Overall indoor environment</c:v>
                </c:pt>
                <c:pt idx="1">
                  <c:v>Workspace general cleanliness</c:v>
                </c:pt>
                <c:pt idx="2">
                  <c:v>Control of indoor environment</c:v>
                </c:pt>
              </c:strCache>
            </c:strRef>
          </c:cat>
          <c:val>
            <c:numRef>
              <c:f>Graph!$C$176:$E$176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22-476A-896C-EDE5D94006DF}"/>
            </c:ext>
          </c:extLst>
        </c:ser>
        <c:ser>
          <c:idx val="5"/>
          <c:order val="5"/>
          <c:tx>
            <c:strRef>
              <c:f>Graph!$B$177</c:f>
              <c:strCache>
                <c:ptCount val="1"/>
                <c:pt idx="0">
                  <c:v>Dissatisfied</c:v>
                </c:pt>
              </c:strCache>
            </c:strRef>
          </c:tx>
          <c:spPr>
            <a:solidFill>
              <a:srgbClr val="FF9933"/>
            </a:solidFill>
            <a:ln>
              <a:noFill/>
            </a:ln>
            <a:effectLst/>
          </c:spPr>
          <c:invertIfNegative val="0"/>
          <c:cat>
            <c:strRef>
              <c:f>Graph!$C$171:$E$171</c:f>
              <c:strCache>
                <c:ptCount val="3"/>
                <c:pt idx="0">
                  <c:v>Overall indoor environment</c:v>
                </c:pt>
                <c:pt idx="1">
                  <c:v>Workspace general cleanliness</c:v>
                </c:pt>
                <c:pt idx="2">
                  <c:v>Control of indoor environment</c:v>
                </c:pt>
              </c:strCache>
            </c:strRef>
          </c:cat>
          <c:val>
            <c:numRef>
              <c:f>Graph!$C$177:$E$177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F22-476A-896C-EDE5D94006DF}"/>
            </c:ext>
          </c:extLst>
        </c:ser>
        <c:ser>
          <c:idx val="6"/>
          <c:order val="6"/>
          <c:tx>
            <c:strRef>
              <c:f>Graph!$B$178</c:f>
              <c:strCache>
                <c:ptCount val="1"/>
                <c:pt idx="0">
                  <c:v>Very Dissatified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Graph!$C$171:$E$171</c:f>
              <c:strCache>
                <c:ptCount val="3"/>
                <c:pt idx="0">
                  <c:v>Overall indoor environment</c:v>
                </c:pt>
                <c:pt idx="1">
                  <c:v>Workspace general cleanliness</c:v>
                </c:pt>
                <c:pt idx="2">
                  <c:v>Control of indoor environment</c:v>
                </c:pt>
              </c:strCache>
            </c:strRef>
          </c:cat>
          <c:val>
            <c:numRef>
              <c:f>Graph!$C$178:$E$178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F22-476A-896C-EDE5D9400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5556816"/>
        <c:axId val="255557376"/>
      </c:barChart>
      <c:catAx>
        <c:axId val="255556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557376"/>
        <c:crosses val="autoZero"/>
        <c:auto val="1"/>
        <c:lblAlgn val="ctr"/>
        <c:lblOffset val="100"/>
        <c:noMultiLvlLbl val="0"/>
      </c:catAx>
      <c:valAx>
        <c:axId val="25555737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55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/>
              <a:t>Age group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Graph!$C$11:$C$16</c:f>
              <c:strCache>
                <c:ptCount val="6"/>
                <c:pt idx="0">
                  <c:v>&gt;61 Yrs</c:v>
                </c:pt>
                <c:pt idx="1">
                  <c:v>51-60 Yrs</c:v>
                </c:pt>
                <c:pt idx="2">
                  <c:v>41-50 Yrs</c:v>
                </c:pt>
                <c:pt idx="3">
                  <c:v>31-40 Yrs</c:v>
                </c:pt>
                <c:pt idx="4">
                  <c:v>21-30 Yrs</c:v>
                </c:pt>
                <c:pt idx="5">
                  <c:v>&gt;21 Yrs</c:v>
                </c:pt>
              </c:strCache>
            </c:strRef>
          </c:cat>
          <c:val>
            <c:numRef>
              <c:f>Graph!$E$11:$E$16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A5-4A2A-B681-0FEA8A74F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4244880"/>
        <c:axId val="254245440"/>
      </c:barChart>
      <c:catAx>
        <c:axId val="25424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245440"/>
        <c:crosses val="autoZero"/>
        <c:auto val="1"/>
        <c:lblAlgn val="ctr"/>
        <c:lblOffset val="100"/>
        <c:noMultiLvlLbl val="0"/>
      </c:catAx>
      <c:valAx>
        <c:axId val="25424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244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/>
              <a:t>Hours Spent</a:t>
            </a:r>
            <a:r>
              <a:rPr lang="en-SG" baseline="0"/>
              <a:t> in Office</a:t>
            </a:r>
            <a:endParaRPr lang="en-SG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Graph!$C$18:$C$20</c:f>
              <c:strCache>
                <c:ptCount val="3"/>
                <c:pt idx="0">
                  <c:v>&lt; 10 Hrs</c:v>
                </c:pt>
                <c:pt idx="1">
                  <c:v>10 to 30 Hrs</c:v>
                </c:pt>
                <c:pt idx="2">
                  <c:v>&gt;30 Hrs</c:v>
                </c:pt>
              </c:strCache>
            </c:strRef>
          </c:cat>
          <c:val>
            <c:numRef>
              <c:f>Graph!$E$18:$E$20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7D-4045-A736-99603D855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4247680"/>
        <c:axId val="254290448"/>
      </c:barChart>
      <c:catAx>
        <c:axId val="25424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290448"/>
        <c:crosses val="autoZero"/>
        <c:auto val="1"/>
        <c:lblAlgn val="ctr"/>
        <c:lblOffset val="100"/>
        <c:noMultiLvlLbl val="0"/>
      </c:catAx>
      <c:valAx>
        <c:axId val="25429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24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/>
              <a:t>Type of Workspace</a:t>
            </a:r>
          </a:p>
        </c:rich>
      </c:tx>
      <c:layout>
        <c:manualLayout>
          <c:xMode val="edge"/>
          <c:yMode val="edge"/>
          <c:x val="0.27305485577820143"/>
          <c:y val="5.2434456928838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Graph!$C$22:$C$24</c:f>
              <c:strCache>
                <c:ptCount val="3"/>
                <c:pt idx="0">
                  <c:v>Enclosed Room</c:v>
                </c:pt>
                <c:pt idx="1">
                  <c:v>Open Space with high partition (&gt;1.5m)</c:v>
                </c:pt>
                <c:pt idx="2">
                  <c:v>Open space with low or no partition (&lt;1.5m)</c:v>
                </c:pt>
              </c:strCache>
            </c:strRef>
          </c:cat>
          <c:val>
            <c:numRef>
              <c:f>Graph!$E$22:$E$24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4F-4952-9FD1-58C189DE5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4292688"/>
        <c:axId val="254293248"/>
      </c:barChart>
      <c:catAx>
        <c:axId val="25429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293248"/>
        <c:crosses val="autoZero"/>
        <c:auto val="1"/>
        <c:lblAlgn val="ctr"/>
        <c:lblOffset val="100"/>
        <c:noMultiLvlLbl val="0"/>
      </c:catAx>
      <c:valAx>
        <c:axId val="254293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292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/>
              <a:t>Health Symptoms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Graph!$B$185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Graph!$C$184:$M$184</c:f>
              <c:strCache>
                <c:ptCount val="11"/>
                <c:pt idx="0">
                  <c:v>Stuffy nose</c:v>
                </c:pt>
                <c:pt idx="1">
                  <c:v>Dry throat</c:v>
                </c:pt>
                <c:pt idx="2">
                  <c:v>Cough</c:v>
                </c:pt>
                <c:pt idx="3">
                  <c:v>Skin rash/itchiness</c:v>
                </c:pt>
                <c:pt idx="4">
                  <c:v>Eye irritation</c:v>
                </c:pt>
                <c:pt idx="5">
                  <c:v>Headache</c:v>
                </c:pt>
                <c:pt idx="6">
                  <c:v>Lethargy</c:v>
                </c:pt>
                <c:pt idx="7">
                  <c:v>Drowsiness</c:v>
                </c:pt>
                <c:pt idx="8">
                  <c:v>Dizziness</c:v>
                </c:pt>
                <c:pt idx="9">
                  <c:v>Nausea/vomiting</c:v>
                </c:pt>
                <c:pt idx="10">
                  <c:v> Shortness of breath</c:v>
                </c:pt>
              </c:strCache>
            </c:strRef>
          </c:cat>
          <c:val>
            <c:numRef>
              <c:f>Graph!$C$185:$M$185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D7-445C-8545-C3BC8DB1C941}"/>
            </c:ext>
          </c:extLst>
        </c:ser>
        <c:ser>
          <c:idx val="1"/>
          <c:order val="1"/>
          <c:tx>
            <c:strRef>
              <c:f>Graph!$B$186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Graph!$C$184:$M$184</c:f>
              <c:strCache>
                <c:ptCount val="11"/>
                <c:pt idx="0">
                  <c:v>Stuffy nose</c:v>
                </c:pt>
                <c:pt idx="1">
                  <c:v>Dry throat</c:v>
                </c:pt>
                <c:pt idx="2">
                  <c:v>Cough</c:v>
                </c:pt>
                <c:pt idx="3">
                  <c:v>Skin rash/itchiness</c:v>
                </c:pt>
                <c:pt idx="4">
                  <c:v>Eye irritation</c:v>
                </c:pt>
                <c:pt idx="5">
                  <c:v>Headache</c:v>
                </c:pt>
                <c:pt idx="6">
                  <c:v>Lethargy</c:v>
                </c:pt>
                <c:pt idx="7">
                  <c:v>Drowsiness</c:v>
                </c:pt>
                <c:pt idx="8">
                  <c:v>Dizziness</c:v>
                </c:pt>
                <c:pt idx="9">
                  <c:v>Nausea/vomiting</c:v>
                </c:pt>
                <c:pt idx="10">
                  <c:v> Shortness of breath</c:v>
                </c:pt>
              </c:strCache>
            </c:strRef>
          </c:cat>
          <c:val>
            <c:numRef>
              <c:f>Graph!$C$186:$M$186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D7-445C-8545-C3BC8DB1C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54380688"/>
        <c:axId val="254381248"/>
      </c:barChart>
      <c:catAx>
        <c:axId val="254380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381248"/>
        <c:crosses val="autoZero"/>
        <c:auto val="1"/>
        <c:lblAlgn val="ctr"/>
        <c:lblOffset val="100"/>
        <c:noMultiLvlLbl val="0"/>
      </c:catAx>
      <c:valAx>
        <c:axId val="254381248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380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/>
              <a:t>Spatial</a:t>
            </a:r>
            <a:r>
              <a:rPr lang="en-SG" baseline="0"/>
              <a:t> Comfort</a:t>
            </a:r>
            <a:endParaRPr lang="en-SG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Graph!$B$29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Graph!$C$28:$E$28</c:f>
              <c:strCache>
                <c:ptCount val="3"/>
                <c:pt idx="0">
                  <c:v>Amount of workspace</c:v>
                </c:pt>
                <c:pt idx="1">
                  <c:v>Privacy</c:v>
                </c:pt>
                <c:pt idx="2">
                  <c:v>Furnishing</c:v>
                </c:pt>
              </c:strCache>
            </c:strRef>
          </c:cat>
          <c:val>
            <c:numRef>
              <c:f>Graph!$C$29:$E$29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4-4500-9912-E918BBD77540}"/>
            </c:ext>
          </c:extLst>
        </c:ser>
        <c:ser>
          <c:idx val="1"/>
          <c:order val="1"/>
          <c:tx>
            <c:strRef>
              <c:f>Graph!$B$30</c:f>
              <c:strCache>
                <c:ptCount val="1"/>
                <c:pt idx="0">
                  <c:v>Satisfied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Graph!$C$28:$E$28</c:f>
              <c:strCache>
                <c:ptCount val="3"/>
                <c:pt idx="0">
                  <c:v>Amount of workspace</c:v>
                </c:pt>
                <c:pt idx="1">
                  <c:v>Privacy</c:v>
                </c:pt>
                <c:pt idx="2">
                  <c:v>Furnishing</c:v>
                </c:pt>
              </c:strCache>
            </c:strRef>
          </c:cat>
          <c:val>
            <c:numRef>
              <c:f>Graph!$C$30:$E$30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94-4500-9912-E918BBD77540}"/>
            </c:ext>
          </c:extLst>
        </c:ser>
        <c:ser>
          <c:idx val="2"/>
          <c:order val="2"/>
          <c:tx>
            <c:strRef>
              <c:f>Graph!$B$31</c:f>
              <c:strCache>
                <c:ptCount val="1"/>
                <c:pt idx="0">
                  <c:v>Somewhat Satisfied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Graph!$C$28:$E$28</c:f>
              <c:strCache>
                <c:ptCount val="3"/>
                <c:pt idx="0">
                  <c:v>Amount of workspace</c:v>
                </c:pt>
                <c:pt idx="1">
                  <c:v>Privacy</c:v>
                </c:pt>
                <c:pt idx="2">
                  <c:v>Furnishing</c:v>
                </c:pt>
              </c:strCache>
            </c:strRef>
          </c:cat>
          <c:val>
            <c:numRef>
              <c:f>Graph!$C$31:$E$31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94-4500-9912-E918BBD77540}"/>
            </c:ext>
          </c:extLst>
        </c:ser>
        <c:ser>
          <c:idx val="3"/>
          <c:order val="3"/>
          <c:tx>
            <c:strRef>
              <c:f>Graph!$B$32</c:f>
              <c:strCache>
                <c:ptCount val="1"/>
                <c:pt idx="0">
                  <c:v>Neither satisfied or dissatisfied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Graph!$C$28:$E$28</c:f>
              <c:strCache>
                <c:ptCount val="3"/>
                <c:pt idx="0">
                  <c:v>Amount of workspace</c:v>
                </c:pt>
                <c:pt idx="1">
                  <c:v>Privacy</c:v>
                </c:pt>
                <c:pt idx="2">
                  <c:v>Furnishing</c:v>
                </c:pt>
              </c:strCache>
            </c:strRef>
          </c:cat>
          <c:val>
            <c:numRef>
              <c:f>Graph!$C$32:$E$32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94-4500-9912-E918BBD77540}"/>
            </c:ext>
          </c:extLst>
        </c:ser>
        <c:ser>
          <c:idx val="4"/>
          <c:order val="4"/>
          <c:tx>
            <c:strRef>
              <c:f>Graph!$B$33</c:f>
              <c:strCache>
                <c:ptCount val="1"/>
                <c:pt idx="0">
                  <c:v>Somewhat dissatisfied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Graph!$C$28:$E$28</c:f>
              <c:strCache>
                <c:ptCount val="3"/>
                <c:pt idx="0">
                  <c:v>Amount of workspace</c:v>
                </c:pt>
                <c:pt idx="1">
                  <c:v>Privacy</c:v>
                </c:pt>
                <c:pt idx="2">
                  <c:v>Furnishing</c:v>
                </c:pt>
              </c:strCache>
            </c:strRef>
          </c:cat>
          <c:val>
            <c:numRef>
              <c:f>Graph!$C$33:$E$33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94-4500-9912-E918BBD77540}"/>
            </c:ext>
          </c:extLst>
        </c:ser>
        <c:ser>
          <c:idx val="5"/>
          <c:order val="5"/>
          <c:tx>
            <c:strRef>
              <c:f>Graph!$B$34</c:f>
              <c:strCache>
                <c:ptCount val="1"/>
                <c:pt idx="0">
                  <c:v>Dissatisfied</c:v>
                </c:pt>
              </c:strCache>
            </c:strRef>
          </c:tx>
          <c:spPr>
            <a:solidFill>
              <a:srgbClr val="FF9933"/>
            </a:solidFill>
            <a:ln>
              <a:noFill/>
            </a:ln>
            <a:effectLst/>
          </c:spPr>
          <c:invertIfNegative val="0"/>
          <c:cat>
            <c:strRef>
              <c:f>Graph!$C$28:$E$28</c:f>
              <c:strCache>
                <c:ptCount val="3"/>
                <c:pt idx="0">
                  <c:v>Amount of workspace</c:v>
                </c:pt>
                <c:pt idx="1">
                  <c:v>Privacy</c:v>
                </c:pt>
                <c:pt idx="2">
                  <c:v>Furnishing</c:v>
                </c:pt>
              </c:strCache>
            </c:strRef>
          </c:cat>
          <c:val>
            <c:numRef>
              <c:f>Graph!$C$34:$E$34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94-4500-9912-E918BBD77540}"/>
            </c:ext>
          </c:extLst>
        </c:ser>
        <c:ser>
          <c:idx val="6"/>
          <c:order val="6"/>
          <c:tx>
            <c:strRef>
              <c:f>Graph!$B$35</c:f>
              <c:strCache>
                <c:ptCount val="1"/>
                <c:pt idx="0">
                  <c:v>Very Dissatified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Graph!$C$28:$E$28</c:f>
              <c:strCache>
                <c:ptCount val="3"/>
                <c:pt idx="0">
                  <c:v>Amount of workspace</c:v>
                </c:pt>
                <c:pt idx="1">
                  <c:v>Privacy</c:v>
                </c:pt>
                <c:pt idx="2">
                  <c:v>Furnishing</c:v>
                </c:pt>
              </c:strCache>
            </c:strRef>
          </c:cat>
          <c:val>
            <c:numRef>
              <c:f>Graph!$C$35:$E$35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94-4500-9912-E918BBD77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4192432"/>
        <c:axId val="254192992"/>
      </c:barChart>
      <c:catAx>
        <c:axId val="254192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192992"/>
        <c:crosses val="autoZero"/>
        <c:auto val="1"/>
        <c:lblAlgn val="ctr"/>
        <c:lblOffset val="100"/>
        <c:noMultiLvlLbl val="0"/>
      </c:catAx>
      <c:valAx>
        <c:axId val="25419299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19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/>
              <a:t>Control - Thermal</a:t>
            </a:r>
            <a:r>
              <a:rPr lang="en-SG" baseline="0"/>
              <a:t> Comfort</a:t>
            </a:r>
            <a:endParaRPr lang="en-SG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Graph!$B$54:$G$54</c:f>
              <c:strCache>
                <c:ptCount val="6"/>
                <c:pt idx="0">
                  <c:v>Control method</c:v>
                </c:pt>
                <c:pt idx="1">
                  <c:v>Window Blinds/shades</c:v>
                </c:pt>
                <c:pt idx="2">
                  <c:v>Operable Window</c:v>
                </c:pt>
                <c:pt idx="3">
                  <c:v>Electric Fan(s)</c:v>
                </c:pt>
                <c:pt idx="4">
                  <c:v>Air-Conditioning</c:v>
                </c:pt>
                <c:pt idx="5">
                  <c:v>I do not have control</c:v>
                </c:pt>
              </c:strCache>
            </c:strRef>
          </c:cat>
          <c:val>
            <c:numRef>
              <c:f>Graph!$B$55:$G$55</c:f>
              <c:numCache>
                <c:formatCode>0.00%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64-4CD0-B42D-0701117D8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54413824"/>
        <c:axId val="254414384"/>
      </c:barChart>
      <c:catAx>
        <c:axId val="254413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414384"/>
        <c:crosses val="autoZero"/>
        <c:auto val="1"/>
        <c:lblAlgn val="ctr"/>
        <c:lblOffset val="100"/>
        <c:noMultiLvlLbl val="0"/>
      </c:catAx>
      <c:valAx>
        <c:axId val="25441438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413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/>
              <a:t>Dissatisfaction - Thermal</a:t>
            </a:r>
            <a:r>
              <a:rPr lang="en-SG" baseline="0"/>
              <a:t> comfort</a:t>
            </a:r>
            <a:endParaRPr lang="en-SG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Graph!$B$61:$J$61</c15:sqref>
                  </c15:fullRef>
                </c:ext>
              </c:extLst>
              <c:f>Graph!$C$61:$J$61</c:f>
              <c:strCache>
                <c:ptCount val="8"/>
                <c:pt idx="0">
                  <c:v>My area is too hot</c:v>
                </c:pt>
                <c:pt idx="1">
                  <c:v>My area is too cold</c:v>
                </c:pt>
                <c:pt idx="2">
                  <c:v>Humidity is too high (Damp)</c:v>
                </c:pt>
                <c:pt idx="3">
                  <c:v>Air Movement is too strong</c:v>
                </c:pt>
                <c:pt idx="4">
                  <c:v>Air movement is too weak</c:v>
                </c:pt>
                <c:pt idx="5">
                  <c:v>Heat from sunlight through window</c:v>
                </c:pt>
                <c:pt idx="6">
                  <c:v>Drafts from air-conditioning system</c:v>
                </c:pt>
                <c:pt idx="7">
                  <c:v>Clothing policy is not flexible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Graph!$B$62:$J$62</c15:sqref>
                  </c15:fullRef>
                </c:ext>
              </c:extLst>
              <c:f>Graph!$C$62:$J$62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17-410F-8109-D23D88435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4416624"/>
        <c:axId val="254417184"/>
      </c:barChart>
      <c:catAx>
        <c:axId val="254416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417184"/>
        <c:crosses val="autoZero"/>
        <c:auto val="1"/>
        <c:lblAlgn val="ctr"/>
        <c:lblOffset val="100"/>
        <c:noMultiLvlLbl val="0"/>
      </c:catAx>
      <c:valAx>
        <c:axId val="25441718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416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/>
              <a:t>Thermal</a:t>
            </a:r>
            <a:r>
              <a:rPr lang="en-SG" baseline="0"/>
              <a:t> Comfort</a:t>
            </a:r>
            <a:endParaRPr lang="en-SG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Graph!$B$41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Graph!$C$40:$F$40</c:f>
              <c:strCache>
                <c:ptCount val="4"/>
                <c:pt idx="0">
                  <c:v>Temperature</c:v>
                </c:pt>
                <c:pt idx="1">
                  <c:v>Humidity</c:v>
                </c:pt>
                <c:pt idx="2">
                  <c:v>Air Movement</c:v>
                </c:pt>
                <c:pt idx="3">
                  <c:v>Flexibility in dress code</c:v>
                </c:pt>
              </c:strCache>
            </c:strRef>
          </c:cat>
          <c:val>
            <c:numRef>
              <c:f>Graph!$C$41:$F$41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2E-4B97-84A4-07042E506ECD}"/>
            </c:ext>
          </c:extLst>
        </c:ser>
        <c:ser>
          <c:idx val="1"/>
          <c:order val="1"/>
          <c:tx>
            <c:strRef>
              <c:f>Graph!$B$42</c:f>
              <c:strCache>
                <c:ptCount val="1"/>
                <c:pt idx="0">
                  <c:v>Satisfied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Graph!$C$40:$F$40</c:f>
              <c:strCache>
                <c:ptCount val="4"/>
                <c:pt idx="0">
                  <c:v>Temperature</c:v>
                </c:pt>
                <c:pt idx="1">
                  <c:v>Humidity</c:v>
                </c:pt>
                <c:pt idx="2">
                  <c:v>Air Movement</c:v>
                </c:pt>
                <c:pt idx="3">
                  <c:v>Flexibility in dress code</c:v>
                </c:pt>
              </c:strCache>
            </c:strRef>
          </c:cat>
          <c:val>
            <c:numRef>
              <c:f>Graph!$C$42:$F$42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2E-4B97-84A4-07042E506ECD}"/>
            </c:ext>
          </c:extLst>
        </c:ser>
        <c:ser>
          <c:idx val="2"/>
          <c:order val="2"/>
          <c:tx>
            <c:strRef>
              <c:f>Graph!$B$43</c:f>
              <c:strCache>
                <c:ptCount val="1"/>
                <c:pt idx="0">
                  <c:v>Somewhat Satisfied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Graph!$C$40:$F$40</c:f>
              <c:strCache>
                <c:ptCount val="4"/>
                <c:pt idx="0">
                  <c:v>Temperature</c:v>
                </c:pt>
                <c:pt idx="1">
                  <c:v>Humidity</c:v>
                </c:pt>
                <c:pt idx="2">
                  <c:v>Air Movement</c:v>
                </c:pt>
                <c:pt idx="3">
                  <c:v>Flexibility in dress code</c:v>
                </c:pt>
              </c:strCache>
            </c:strRef>
          </c:cat>
          <c:val>
            <c:numRef>
              <c:f>Graph!$C$43:$F$43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2E-4B97-84A4-07042E506ECD}"/>
            </c:ext>
          </c:extLst>
        </c:ser>
        <c:ser>
          <c:idx val="3"/>
          <c:order val="3"/>
          <c:tx>
            <c:strRef>
              <c:f>Graph!$B$44</c:f>
              <c:strCache>
                <c:ptCount val="1"/>
                <c:pt idx="0">
                  <c:v>Neither satisfied or dissatisfied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Graph!$C$40:$F$40</c:f>
              <c:strCache>
                <c:ptCount val="4"/>
                <c:pt idx="0">
                  <c:v>Temperature</c:v>
                </c:pt>
                <c:pt idx="1">
                  <c:v>Humidity</c:v>
                </c:pt>
                <c:pt idx="2">
                  <c:v>Air Movement</c:v>
                </c:pt>
                <c:pt idx="3">
                  <c:v>Flexibility in dress code</c:v>
                </c:pt>
              </c:strCache>
            </c:strRef>
          </c:cat>
          <c:val>
            <c:numRef>
              <c:f>Graph!$C$44:$F$44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2E-4B97-84A4-07042E506ECD}"/>
            </c:ext>
          </c:extLst>
        </c:ser>
        <c:ser>
          <c:idx val="4"/>
          <c:order val="4"/>
          <c:tx>
            <c:strRef>
              <c:f>Graph!$B$45</c:f>
              <c:strCache>
                <c:ptCount val="1"/>
                <c:pt idx="0">
                  <c:v>Somewhat dissatisfied</c:v>
                </c:pt>
              </c:strCache>
            </c:strRef>
          </c:tx>
          <c:spPr>
            <a:solidFill>
              <a:srgbClr val="FF9933"/>
            </a:solidFill>
            <a:ln>
              <a:noFill/>
            </a:ln>
            <a:effectLst/>
          </c:spPr>
          <c:invertIfNegative val="0"/>
          <c:cat>
            <c:strRef>
              <c:f>Graph!$C$40:$F$40</c:f>
              <c:strCache>
                <c:ptCount val="4"/>
                <c:pt idx="0">
                  <c:v>Temperature</c:v>
                </c:pt>
                <c:pt idx="1">
                  <c:v>Humidity</c:v>
                </c:pt>
                <c:pt idx="2">
                  <c:v>Air Movement</c:v>
                </c:pt>
                <c:pt idx="3">
                  <c:v>Flexibility in dress code</c:v>
                </c:pt>
              </c:strCache>
            </c:strRef>
          </c:cat>
          <c:val>
            <c:numRef>
              <c:f>Graph!$C$45:$F$45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2E-4B97-84A4-07042E506ECD}"/>
            </c:ext>
          </c:extLst>
        </c:ser>
        <c:ser>
          <c:idx val="5"/>
          <c:order val="5"/>
          <c:tx>
            <c:strRef>
              <c:f>Graph!$B$46</c:f>
              <c:strCache>
                <c:ptCount val="1"/>
                <c:pt idx="0">
                  <c:v>Dissatisfied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Graph!$C$40:$F$40</c:f>
              <c:strCache>
                <c:ptCount val="4"/>
                <c:pt idx="0">
                  <c:v>Temperature</c:v>
                </c:pt>
                <c:pt idx="1">
                  <c:v>Humidity</c:v>
                </c:pt>
                <c:pt idx="2">
                  <c:v>Air Movement</c:v>
                </c:pt>
                <c:pt idx="3">
                  <c:v>Flexibility in dress code</c:v>
                </c:pt>
              </c:strCache>
            </c:strRef>
          </c:cat>
          <c:val>
            <c:numRef>
              <c:f>Graph!$C$46:$F$46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12E-4B97-84A4-07042E506ECD}"/>
            </c:ext>
          </c:extLst>
        </c:ser>
        <c:ser>
          <c:idx val="6"/>
          <c:order val="6"/>
          <c:tx>
            <c:strRef>
              <c:f>Graph!$B$47</c:f>
              <c:strCache>
                <c:ptCount val="1"/>
                <c:pt idx="0">
                  <c:v>Very Dissatified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Graph!$C$40:$F$40</c:f>
              <c:strCache>
                <c:ptCount val="4"/>
                <c:pt idx="0">
                  <c:v>Temperature</c:v>
                </c:pt>
                <c:pt idx="1">
                  <c:v>Humidity</c:v>
                </c:pt>
                <c:pt idx="2">
                  <c:v>Air Movement</c:v>
                </c:pt>
                <c:pt idx="3">
                  <c:v>Flexibility in dress code</c:v>
                </c:pt>
              </c:strCache>
            </c:strRef>
          </c:cat>
          <c:val>
            <c:numRef>
              <c:f>Graph!$C$47:$F$47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12E-4B97-84A4-07042E506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4938160"/>
        <c:axId val="254938720"/>
      </c:barChart>
      <c:catAx>
        <c:axId val="254938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938720"/>
        <c:crosses val="autoZero"/>
        <c:auto val="1"/>
        <c:lblAlgn val="ctr"/>
        <c:lblOffset val="100"/>
        <c:noMultiLvlLbl val="0"/>
      </c:catAx>
      <c:valAx>
        <c:axId val="25493872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938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13" Type="http://schemas.openxmlformats.org/officeDocument/2006/relationships/chart" Target="../charts/chart14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chart" Target="../charts/chart13.xml"/><Relationship Id="rId2" Type="http://schemas.openxmlformats.org/officeDocument/2006/relationships/chart" Target="../charts/chart3.xml"/><Relationship Id="rId16" Type="http://schemas.openxmlformats.org/officeDocument/2006/relationships/chart" Target="../charts/chart17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chart" Target="../charts/chart12.xml"/><Relationship Id="rId5" Type="http://schemas.openxmlformats.org/officeDocument/2006/relationships/chart" Target="../charts/chart6.xml"/><Relationship Id="rId15" Type="http://schemas.openxmlformats.org/officeDocument/2006/relationships/chart" Target="../charts/chart1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Relationship Id="rId14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104774</xdr:colOff>
      <xdr:row>15</xdr:row>
      <xdr:rowOff>95249</xdr:rowOff>
    </xdr:from>
    <xdr:to>
      <xdr:col>14</xdr:col>
      <xdr:colOff>495299</xdr:colOff>
      <xdr:row>50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1504950</xdr:colOff>
      <xdr:row>6</xdr:row>
      <xdr:rowOff>47626</xdr:rowOff>
    </xdr:from>
    <xdr:to>
      <xdr:col>11</xdr:col>
      <xdr:colOff>0</xdr:colOff>
      <xdr:row>13</xdr:row>
      <xdr:rowOff>104776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123825</xdr:rowOff>
    </xdr:from>
    <xdr:to>
      <xdr:col>10</xdr:col>
      <xdr:colOff>600074</xdr:colOff>
      <xdr:row>19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9526</xdr:colOff>
      <xdr:row>20</xdr:row>
      <xdr:rowOff>19050</xdr:rowOff>
    </xdr:from>
    <xdr:to>
      <xdr:col>11</xdr:col>
      <xdr:colOff>19050</xdr:colOff>
      <xdr:row>24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1504949</xdr:colOff>
      <xdr:row>187</xdr:row>
      <xdr:rowOff>0</xdr:rowOff>
    </xdr:from>
    <xdr:to>
      <xdr:col>12</xdr:col>
      <xdr:colOff>57150</xdr:colOff>
      <xdr:row>202</xdr:row>
      <xdr:rowOff>76200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14286</xdr:colOff>
      <xdr:row>25</xdr:row>
      <xdr:rowOff>9525</xdr:rowOff>
    </xdr:from>
    <xdr:to>
      <xdr:col>12</xdr:col>
      <xdr:colOff>38100</xdr:colOff>
      <xdr:row>36</xdr:row>
      <xdr:rowOff>76200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14287</xdr:colOff>
      <xdr:row>48</xdr:row>
      <xdr:rowOff>19049</xdr:rowOff>
    </xdr:from>
    <xdr:to>
      <xdr:col>11</xdr:col>
      <xdr:colOff>9525</xdr:colOff>
      <xdr:row>58</xdr:row>
      <xdr:rowOff>114300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4761</xdr:colOff>
      <xdr:row>63</xdr:row>
      <xdr:rowOff>0</xdr:rowOff>
    </xdr:from>
    <xdr:to>
      <xdr:col>11</xdr:col>
      <xdr:colOff>9525</xdr:colOff>
      <xdr:row>73</xdr:row>
      <xdr:rowOff>171449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</xdr:colOff>
      <xdr:row>36</xdr:row>
      <xdr:rowOff>66675</xdr:rowOff>
    </xdr:from>
    <xdr:to>
      <xdr:col>12</xdr:col>
      <xdr:colOff>0</xdr:colOff>
      <xdr:row>47</xdr:row>
      <xdr:rowOff>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1514475</xdr:colOff>
      <xdr:row>75</xdr:row>
      <xdr:rowOff>9525</xdr:rowOff>
    </xdr:from>
    <xdr:to>
      <xdr:col>12</xdr:col>
      <xdr:colOff>28576</xdr:colOff>
      <xdr:row>85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1514476</xdr:colOff>
      <xdr:row>89</xdr:row>
      <xdr:rowOff>180976</xdr:rowOff>
    </xdr:from>
    <xdr:to>
      <xdr:col>11</xdr:col>
      <xdr:colOff>0</xdr:colOff>
      <xdr:row>101</xdr:row>
      <xdr:rowOff>19050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14287</xdr:colOff>
      <xdr:row>103</xdr:row>
      <xdr:rowOff>9525</xdr:rowOff>
    </xdr:from>
    <xdr:to>
      <xdr:col>12</xdr:col>
      <xdr:colOff>19050</xdr:colOff>
      <xdr:row>113</xdr:row>
      <xdr:rowOff>171450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</xdr:colOff>
      <xdr:row>114</xdr:row>
      <xdr:rowOff>171450</xdr:rowOff>
    </xdr:from>
    <xdr:to>
      <xdr:col>11</xdr:col>
      <xdr:colOff>19051</xdr:colOff>
      <xdr:row>126</xdr:row>
      <xdr:rowOff>9524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1514476</xdr:colOff>
      <xdr:row>130</xdr:row>
      <xdr:rowOff>66675</xdr:rowOff>
    </xdr:from>
    <xdr:to>
      <xdr:col>11</xdr:col>
      <xdr:colOff>28576</xdr:colOff>
      <xdr:row>141</xdr:row>
      <xdr:rowOff>95249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9524</xdr:colOff>
      <xdr:row>143</xdr:row>
      <xdr:rowOff>33337</xdr:rowOff>
    </xdr:from>
    <xdr:to>
      <xdr:col>11</xdr:col>
      <xdr:colOff>19049</xdr:colOff>
      <xdr:row>155</xdr:row>
      <xdr:rowOff>23812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19050</xdr:colOff>
      <xdr:row>155</xdr:row>
      <xdr:rowOff>171450</xdr:rowOff>
    </xdr:from>
    <xdr:to>
      <xdr:col>11</xdr:col>
      <xdr:colOff>9525</xdr:colOff>
      <xdr:row>167</xdr:row>
      <xdr:rowOff>9524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23812</xdr:colOff>
      <xdr:row>169</xdr:row>
      <xdr:rowOff>14287</xdr:rowOff>
    </xdr:from>
    <xdr:to>
      <xdr:col>11</xdr:col>
      <xdr:colOff>971550</xdr:colOff>
      <xdr:row>181</xdr:row>
      <xdr:rowOff>166687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view="pageBreakPreview" zoomScale="140" zoomScaleNormal="115" zoomScaleSheetLayoutView="140" workbookViewId="0">
      <selection activeCell="C11" sqref="C11"/>
    </sheetView>
  </sheetViews>
  <sheetFormatPr defaultColWidth="8.85546875" defaultRowHeight="12.75" customHeight="1" x14ac:dyDescent="0.2"/>
  <cols>
    <col min="1" max="1" width="0.85546875" style="78" customWidth="1"/>
    <col min="2" max="2" width="2.42578125" style="78" customWidth="1"/>
    <col min="3" max="3" width="29.85546875" style="79" customWidth="1"/>
    <col min="4" max="4" width="69.28515625" style="79" customWidth="1"/>
    <col min="5" max="5" width="0.85546875" style="80" customWidth="1"/>
    <col min="6" max="6" width="7.28515625" style="78" customWidth="1"/>
    <col min="7" max="7" width="5.85546875" style="79" customWidth="1"/>
    <col min="8" max="16384" width="8.85546875" style="78"/>
  </cols>
  <sheetData>
    <row r="1" spans="1:7" ht="6" customHeight="1" x14ac:dyDescent="0.2"/>
    <row r="2" spans="1:7" ht="12.75" customHeight="1" x14ac:dyDescent="0.2">
      <c r="A2" s="81">
        <v>1</v>
      </c>
      <c r="B2" s="82" t="s">
        <v>168</v>
      </c>
    </row>
    <row r="3" spans="1:7" ht="6" customHeight="1" x14ac:dyDescent="0.2">
      <c r="A3" s="81">
        <v>2</v>
      </c>
      <c r="C3" s="83"/>
      <c r="D3" s="83"/>
    </row>
    <row r="4" spans="1:7" ht="12.75" customHeight="1" x14ac:dyDescent="0.25">
      <c r="A4" s="81">
        <v>3</v>
      </c>
      <c r="B4" s="84" t="s">
        <v>169</v>
      </c>
      <c r="E4" s="85"/>
    </row>
    <row r="5" spans="1:7" ht="12.75" customHeight="1" x14ac:dyDescent="0.2">
      <c r="A5" s="81">
        <v>4</v>
      </c>
      <c r="B5" s="86" t="s">
        <v>170</v>
      </c>
      <c r="C5" s="87" t="s">
        <v>171</v>
      </c>
    </row>
    <row r="6" spans="1:7" ht="12.75" customHeight="1" x14ac:dyDescent="0.25">
      <c r="A6" s="81">
        <v>5</v>
      </c>
      <c r="B6" s="86" t="s">
        <v>172</v>
      </c>
      <c r="C6" s="87" t="s">
        <v>173</v>
      </c>
      <c r="D6" s="88"/>
      <c r="E6" s="89"/>
    </row>
    <row r="7" spans="1:7" ht="12.75" customHeight="1" x14ac:dyDescent="0.25">
      <c r="A7" s="81">
        <v>6</v>
      </c>
      <c r="B7" s="86" t="s">
        <v>174</v>
      </c>
      <c r="C7" s="87"/>
      <c r="D7" s="88"/>
      <c r="E7" s="89"/>
    </row>
    <row r="8" spans="1:7" ht="12.75" customHeight="1" x14ac:dyDescent="0.2">
      <c r="B8" s="86"/>
      <c r="C8" s="79" t="s">
        <v>175</v>
      </c>
    </row>
    <row r="9" spans="1:7" ht="12.75" customHeight="1" x14ac:dyDescent="0.2">
      <c r="B9" s="90"/>
      <c r="C9" s="78" t="s">
        <v>176</v>
      </c>
      <c r="D9" s="87"/>
      <c r="G9" s="87"/>
    </row>
    <row r="10" spans="1:7" ht="12.75" customHeight="1" x14ac:dyDescent="0.2">
      <c r="B10" s="78" t="s">
        <v>177</v>
      </c>
      <c r="C10" s="78"/>
    </row>
    <row r="11" spans="1:7" ht="12.75" customHeight="1" x14ac:dyDescent="0.2">
      <c r="B11" s="91" t="s">
        <v>178</v>
      </c>
      <c r="C11" s="86"/>
      <c r="D11" s="91"/>
      <c r="G11" s="89"/>
    </row>
    <row r="12" spans="1:7" ht="12.75" customHeight="1" x14ac:dyDescent="0.2">
      <c r="C12" s="78"/>
    </row>
    <row r="13" spans="1:7" ht="12.75" customHeight="1" x14ac:dyDescent="0.2">
      <c r="B13" s="92"/>
      <c r="C13" s="78"/>
      <c r="D13" s="88" t="s">
        <v>179</v>
      </c>
      <c r="G13" s="93"/>
    </row>
    <row r="15" spans="1:7" ht="12.75" customHeight="1" x14ac:dyDescent="0.2">
      <c r="B15" s="94"/>
      <c r="C15" s="95"/>
      <c r="D15" s="95"/>
      <c r="G15" s="87"/>
    </row>
    <row r="16" spans="1:7" ht="12.75" customHeight="1" x14ac:dyDescent="0.2">
      <c r="B16" s="96"/>
      <c r="C16" s="95"/>
      <c r="D16" s="95"/>
    </row>
    <row r="17" spans="2:7" ht="12.75" customHeight="1" x14ac:dyDescent="0.2">
      <c r="B17" s="96"/>
      <c r="C17" s="95"/>
      <c r="D17" s="95"/>
    </row>
    <row r="18" spans="2:7" ht="12.75" customHeight="1" x14ac:dyDescent="0.2">
      <c r="B18" s="94"/>
      <c r="C18" s="95"/>
      <c r="D18" s="95"/>
      <c r="G18" s="87"/>
    </row>
    <row r="19" spans="2:7" ht="12.75" customHeight="1" x14ac:dyDescent="0.2">
      <c r="B19" s="96"/>
      <c r="C19" s="95"/>
      <c r="D19" s="95"/>
    </row>
    <row r="20" spans="2:7" ht="12.75" customHeight="1" x14ac:dyDescent="0.2">
      <c r="B20" s="94"/>
      <c r="C20" s="95"/>
      <c r="D20" s="95"/>
      <c r="G20" s="87"/>
    </row>
    <row r="21" spans="2:7" ht="12.75" customHeight="1" x14ac:dyDescent="0.2">
      <c r="B21" s="96"/>
      <c r="C21" s="95"/>
      <c r="D21" s="95"/>
    </row>
    <row r="22" spans="2:7" ht="12.75" customHeight="1" x14ac:dyDescent="0.2">
      <c r="B22" s="96"/>
      <c r="C22" s="95"/>
      <c r="D22" s="95"/>
    </row>
    <row r="23" spans="2:7" ht="12.75" customHeight="1" x14ac:dyDescent="0.2">
      <c r="B23" s="94"/>
      <c r="C23" s="95"/>
      <c r="D23" s="95"/>
      <c r="G23" s="87"/>
    </row>
    <row r="24" spans="2:7" ht="12.75" customHeight="1" x14ac:dyDescent="0.2">
      <c r="B24" s="96"/>
      <c r="C24" s="95"/>
      <c r="D24" s="95"/>
    </row>
    <row r="25" spans="2:7" ht="12.75" customHeight="1" x14ac:dyDescent="0.2">
      <c r="B25" s="96"/>
      <c r="C25" s="95"/>
      <c r="D25" s="95"/>
    </row>
    <row r="26" spans="2:7" ht="12.75" customHeight="1" x14ac:dyDescent="0.2">
      <c r="B26" s="94"/>
      <c r="C26" s="95"/>
      <c r="D26" s="95"/>
      <c r="G26" s="87"/>
    </row>
    <row r="27" spans="2:7" ht="12.75" customHeight="1" x14ac:dyDescent="0.2">
      <c r="B27" s="86"/>
      <c r="C27" s="87"/>
    </row>
    <row r="28" spans="2:7" ht="12.75" customHeight="1" x14ac:dyDescent="0.2">
      <c r="B28" s="92"/>
      <c r="C28" s="87"/>
      <c r="G28" s="87"/>
    </row>
    <row r="29" spans="2:7" ht="12.75" customHeight="1" x14ac:dyDescent="0.2">
      <c r="B29" s="86"/>
      <c r="C29" s="97"/>
      <c r="D29" s="97"/>
    </row>
    <row r="30" spans="2:7" ht="12.75" customHeight="1" x14ac:dyDescent="0.2">
      <c r="B30" s="86"/>
      <c r="C30" s="97"/>
      <c r="D30" s="97"/>
    </row>
    <row r="31" spans="2:7" ht="12.75" customHeight="1" x14ac:dyDescent="0.2">
      <c r="B31" s="86"/>
      <c r="C31" s="97"/>
      <c r="D31" s="97"/>
    </row>
    <row r="32" spans="2:7" ht="12.75" customHeight="1" x14ac:dyDescent="0.2">
      <c r="C32" s="97"/>
      <c r="D32" s="97"/>
    </row>
    <row r="34" spans="2:7" ht="12.75" customHeight="1" x14ac:dyDescent="0.2">
      <c r="B34" s="98"/>
    </row>
    <row r="35" spans="2:7" ht="19.5" customHeight="1" x14ac:dyDescent="0.2">
      <c r="B35" s="99"/>
      <c r="C35" s="87"/>
    </row>
    <row r="36" spans="2:7" ht="15.75" customHeight="1" x14ac:dyDescent="0.2"/>
    <row r="37" spans="2:7" ht="15.75" customHeight="1" x14ac:dyDescent="0.2">
      <c r="G37" s="87"/>
    </row>
    <row r="38" spans="2:7" ht="15.75" customHeight="1" x14ac:dyDescent="0.2">
      <c r="G38" s="87"/>
    </row>
    <row r="39" spans="2:7" ht="15.75" customHeight="1" x14ac:dyDescent="0.2">
      <c r="G39" s="87"/>
    </row>
    <row r="40" spans="2:7" ht="15.75" customHeight="1" x14ac:dyDescent="0.2">
      <c r="G40" s="87"/>
    </row>
    <row r="41" spans="2:7" ht="15.75" customHeight="1" x14ac:dyDescent="0.2">
      <c r="G41" s="87"/>
    </row>
    <row r="42" spans="2:7" ht="15.75" customHeight="1" x14ac:dyDescent="0.2">
      <c r="G42" s="87"/>
    </row>
    <row r="43" spans="2:7" ht="15.75" customHeight="1" x14ac:dyDescent="0.2">
      <c r="G43" s="87"/>
    </row>
    <row r="44" spans="2:7" ht="15.75" customHeight="1" x14ac:dyDescent="0.2">
      <c r="G44" s="87"/>
    </row>
    <row r="46" spans="2:7" ht="12.75" customHeight="1" x14ac:dyDescent="0.2">
      <c r="B46" s="98"/>
      <c r="C46" s="100"/>
      <c r="D46" s="100"/>
    </row>
    <row r="47" spans="2:7" ht="19.5" customHeight="1" x14ac:dyDescent="0.2">
      <c r="B47" s="98"/>
      <c r="C47" s="100"/>
      <c r="D47" s="100"/>
    </row>
    <row r="48" spans="2:7" ht="20.25" customHeight="1" x14ac:dyDescent="0.2">
      <c r="C48" s="100"/>
      <c r="D48" s="100"/>
    </row>
    <row r="49" spans="2:7" ht="18.75" customHeight="1" x14ac:dyDescent="0.25">
      <c r="C49" s="100"/>
      <c r="D49" s="100"/>
      <c r="E49" s="101"/>
    </row>
    <row r="50" spans="2:7" ht="15.75" customHeight="1" x14ac:dyDescent="0.2">
      <c r="G50" s="87"/>
    </row>
    <row r="51" spans="2:7" ht="15.75" customHeight="1" x14ac:dyDescent="0.2">
      <c r="G51" s="87"/>
    </row>
    <row r="52" spans="2:7" ht="15.75" customHeight="1" x14ac:dyDescent="0.2">
      <c r="G52" s="87"/>
    </row>
    <row r="53" spans="2:7" ht="15.75" customHeight="1" x14ac:dyDescent="0.2">
      <c r="G53" s="87"/>
    </row>
    <row r="54" spans="2:7" ht="15.75" customHeight="1" x14ac:dyDescent="0.2">
      <c r="G54" s="87"/>
    </row>
    <row r="55" spans="2:7" ht="15.75" customHeight="1" x14ac:dyDescent="0.2">
      <c r="G55" s="87"/>
    </row>
    <row r="56" spans="2:7" ht="15.75" customHeight="1" x14ac:dyDescent="0.2">
      <c r="G56" s="87"/>
    </row>
    <row r="57" spans="2:7" ht="15.75" customHeight="1" x14ac:dyDescent="0.2">
      <c r="G57" s="87"/>
    </row>
    <row r="58" spans="2:7" ht="15.75" customHeight="1" x14ac:dyDescent="0.2">
      <c r="G58" s="87"/>
    </row>
    <row r="59" spans="2:7" ht="15.75" customHeight="1" x14ac:dyDescent="0.2">
      <c r="G59" s="87"/>
    </row>
    <row r="60" spans="2:7" ht="15.75" customHeight="1" x14ac:dyDescent="0.2">
      <c r="G60" s="87"/>
    </row>
    <row r="62" spans="2:7" ht="12.75" customHeight="1" x14ac:dyDescent="0.2">
      <c r="B62" s="98"/>
    </row>
    <row r="63" spans="2:7" ht="15" customHeight="1" x14ac:dyDescent="0.2">
      <c r="B63" s="79"/>
    </row>
    <row r="64" spans="2:7" ht="15" customHeight="1" x14ac:dyDescent="0.2">
      <c r="B64" s="79"/>
    </row>
    <row r="65" spans="2:7" ht="15" customHeight="1" x14ac:dyDescent="0.2">
      <c r="B65" s="79"/>
    </row>
    <row r="66" spans="2:7" ht="15" customHeight="1" x14ac:dyDescent="0.2">
      <c r="B66" s="79"/>
    </row>
    <row r="67" spans="2:7" ht="12.75" customHeight="1" x14ac:dyDescent="0.2">
      <c r="B67" s="79"/>
    </row>
    <row r="68" spans="2:7" ht="12.75" customHeight="1" x14ac:dyDescent="0.2">
      <c r="B68" s="90"/>
    </row>
    <row r="69" spans="2:7" ht="12.75" customHeight="1" x14ac:dyDescent="0.2">
      <c r="B69" s="90"/>
    </row>
    <row r="78" spans="2:7" ht="12.75" customHeight="1" x14ac:dyDescent="0.2">
      <c r="B78" s="102"/>
      <c r="G78" s="100"/>
    </row>
    <row r="79" spans="2:7" ht="12.75" customHeight="1" x14ac:dyDescent="0.2">
      <c r="G79" s="100"/>
    </row>
    <row r="80" spans="2:7" ht="12.75" customHeight="1" x14ac:dyDescent="0.2">
      <c r="G80" s="100"/>
    </row>
    <row r="81" spans="2:7" ht="12.75" customHeight="1" x14ac:dyDescent="0.2">
      <c r="B81" s="102"/>
      <c r="G81" s="100"/>
    </row>
  </sheetData>
  <sheetProtection selectLockedCells="1"/>
  <dataValidations count="5">
    <dataValidation type="list" allowBlank="1" showInputMessage="1" showErrorMessage="1" sqref="E9 E50:E60 E18">
      <formula1>$A$2:$A$3</formula1>
    </dataValidation>
    <dataValidation type="list" allowBlank="1" showInputMessage="1" showErrorMessage="1" sqref="E11 E21 E16">
      <formula1>$A$2:$A$7</formula1>
    </dataValidation>
    <dataValidation type="list" allowBlank="1" showInputMessage="1" showErrorMessage="1" sqref="E13">
      <formula1>$A$2:$A$5</formula1>
    </dataValidation>
    <dataValidation type="list" allowBlank="1" showInputMessage="1" showErrorMessage="1" sqref="E24 E37:E44">
      <formula1>$A$2:$A$6</formula1>
    </dataValidation>
    <dataValidation type="list" allowBlank="1" showInputMessage="1" showErrorMessage="1" sqref="E26 E29:E32">
      <formula1>$A$2:$A$4</formula1>
    </dataValidation>
  </dataValidations>
  <pageMargins left="0.7" right="0.7" top="0.75" bottom="0.75" header="0.3" footer="0.3"/>
  <pageSetup paperSize="9" scale="77" fitToHeight="2" orientation="portrait" horizontalDpi="300" verticalDpi="300" r:id="rId1"/>
  <headerFooter alignWithMargins="0"/>
  <colBreaks count="2" manualBreakCount="2">
    <brk id="5" max="69" man="1"/>
    <brk id="6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27"/>
  <sheetViews>
    <sheetView topLeftCell="DG1" workbookViewId="0">
      <selection activeCell="DM12" sqref="DM12"/>
    </sheetView>
  </sheetViews>
  <sheetFormatPr defaultRowHeight="15" x14ac:dyDescent="0.25"/>
  <cols>
    <col min="1" max="1" width="3.42578125" style="24" customWidth="1"/>
    <col min="2" max="2" width="9.140625" style="24"/>
    <col min="3" max="3" width="9.140625" style="2"/>
    <col min="4" max="4" width="2.28515625" style="24" customWidth="1"/>
    <col min="5" max="5" width="9.140625" style="24"/>
    <col min="6" max="6" width="9.140625" style="2"/>
    <col min="7" max="7" width="2.28515625" style="24" customWidth="1"/>
    <col min="8" max="8" width="13.7109375" style="38" customWidth="1"/>
    <col min="9" max="9" width="9.140625" style="24"/>
    <col min="10" max="10" width="2.28515625" style="24" customWidth="1"/>
    <col min="11" max="11" width="12.5703125" style="38" customWidth="1"/>
    <col min="12" max="12" width="9.140625" style="2"/>
    <col min="13" max="13" width="2.28515625" style="24" customWidth="1"/>
    <col min="14" max="14" width="9.140625" style="24"/>
    <col min="15" max="15" width="11.28515625" style="2" customWidth="1"/>
    <col min="16" max="16" width="2.28515625" style="24" customWidth="1"/>
    <col min="17" max="17" width="12.85546875" style="24" customWidth="1"/>
    <col min="18" max="18" width="9.140625" style="2"/>
    <col min="19" max="19" width="2.28515625" style="24" customWidth="1"/>
    <col min="20" max="20" width="11.85546875" style="24" customWidth="1"/>
    <col min="21" max="21" width="6.85546875" style="2" customWidth="1"/>
    <col min="22" max="22" width="2.28515625" style="24" customWidth="1"/>
    <col min="23" max="23" width="12.85546875" style="24" customWidth="1"/>
    <col min="24" max="24" width="9.42578125" style="2" customWidth="1"/>
    <col min="25" max="25" width="2.28515625" style="24" customWidth="1"/>
    <col min="26" max="26" width="12.85546875" style="24" customWidth="1"/>
    <col min="27" max="27" width="11.42578125" style="2" customWidth="1"/>
    <col min="28" max="28" width="2.28515625" style="24" customWidth="1"/>
    <col min="29" max="29" width="12.85546875" style="24" customWidth="1"/>
    <col min="30" max="30" width="9.140625" style="2"/>
    <col min="31" max="31" width="2.28515625" style="24" customWidth="1"/>
    <col min="32" max="32" width="12.85546875" style="24" customWidth="1"/>
    <col min="33" max="33" width="9.140625" style="2"/>
    <col min="34" max="34" width="2.28515625" style="24" customWidth="1"/>
    <col min="35" max="35" width="12.85546875" style="24" customWidth="1"/>
    <col min="36" max="36" width="9.140625" style="2"/>
    <col min="37" max="37" width="9.140625" style="24"/>
    <col min="38" max="38" width="12.85546875" style="24" customWidth="1"/>
    <col min="39" max="39" width="8.140625" style="2" customWidth="1"/>
    <col min="40" max="43" width="9.140625" style="24"/>
    <col min="44" max="44" width="2.28515625" style="24" customWidth="1"/>
    <col min="45" max="45" width="12.85546875" style="24" customWidth="1"/>
    <col min="46" max="46" width="9.140625" style="2"/>
    <col min="47" max="52" width="9.140625" style="24"/>
    <col min="53" max="53" width="9" style="24" bestFit="1" customWidth="1"/>
    <col min="54" max="54" width="2.28515625" style="24" customWidth="1"/>
    <col min="55" max="55" width="12.85546875" style="24" customWidth="1"/>
    <col min="56" max="56" width="9.140625" style="2"/>
    <col min="57" max="57" width="2.28515625" style="24" customWidth="1"/>
    <col min="58" max="58" width="12.85546875" style="24" customWidth="1"/>
    <col min="59" max="59" width="9.140625" style="2"/>
    <col min="60" max="60" width="2.28515625" style="24" customWidth="1"/>
    <col min="61" max="61" width="12.85546875" style="24" customWidth="1"/>
    <col min="62" max="62" width="11.85546875" style="2" customWidth="1"/>
    <col min="63" max="69" width="9.140625" style="24"/>
    <col min="70" max="70" width="2.28515625" style="24" customWidth="1"/>
    <col min="71" max="71" width="12.85546875" style="24" customWidth="1"/>
    <col min="72" max="72" width="8.5703125" style="2" customWidth="1"/>
    <col min="73" max="73" width="2.28515625" style="24" customWidth="1"/>
    <col min="74" max="74" width="12.85546875" style="24" customWidth="1"/>
    <col min="75" max="75" width="9.140625" style="2"/>
    <col min="76" max="76" width="2.28515625" style="24" customWidth="1"/>
    <col min="77" max="77" width="12.85546875" style="24" customWidth="1"/>
    <col min="78" max="78" width="9.140625" style="2"/>
    <col min="79" max="79" width="2.28515625" style="24" customWidth="1"/>
    <col min="80" max="80" width="12.85546875" style="24" customWidth="1"/>
    <col min="81" max="81" width="9.140625" style="2"/>
    <col min="82" max="82" width="2.28515625" style="24" customWidth="1"/>
    <col min="83" max="83" width="12.85546875" style="24" customWidth="1"/>
    <col min="84" max="84" width="9.140625" style="2"/>
    <col min="85" max="88" width="9.140625" style="24"/>
    <col min="89" max="89" width="2.28515625" style="24" customWidth="1"/>
    <col min="90" max="90" width="12.85546875" style="24" customWidth="1"/>
    <col min="91" max="91" width="9.140625" style="2"/>
    <col min="92" max="94" width="9.140625" style="24"/>
    <col min="95" max="95" width="11.140625" style="24" customWidth="1"/>
    <col min="96" max="98" width="9.140625" style="24"/>
    <col min="99" max="99" width="2.28515625" style="24" customWidth="1"/>
    <col min="100" max="100" width="12.85546875" style="24" customWidth="1"/>
    <col min="101" max="101" width="10.7109375" style="2" customWidth="1"/>
    <col min="102" max="102" width="2.28515625" style="24" customWidth="1"/>
    <col min="103" max="103" width="12.85546875" style="24" customWidth="1"/>
    <col min="104" max="104" width="9.140625" style="2"/>
    <col min="105" max="105" width="2.28515625" style="24" customWidth="1"/>
    <col min="106" max="106" width="12.85546875" style="24" customWidth="1"/>
    <col min="107" max="107" width="9.85546875" style="2" customWidth="1"/>
    <col min="108" max="110" width="9.140625" style="24"/>
    <col min="111" max="111" width="12.85546875" style="24" customWidth="1"/>
    <col min="112" max="112" width="9.140625" style="2" customWidth="1"/>
    <col min="113" max="113" width="2.28515625" style="24" customWidth="1"/>
    <col min="114" max="114" width="12.85546875" style="24" customWidth="1"/>
    <col min="115" max="115" width="11.140625" style="2" customWidth="1"/>
    <col min="116" max="116" width="2.28515625" style="24" customWidth="1"/>
    <col min="117" max="117" width="12.85546875" style="24" customWidth="1"/>
    <col min="118" max="118" width="9.28515625" style="2" customWidth="1"/>
    <col min="119" max="119" width="2.28515625" style="24" customWidth="1"/>
    <col min="120" max="120" width="4.42578125" style="24" customWidth="1"/>
    <col min="121" max="121" width="12.42578125" style="24" bestFit="1" customWidth="1"/>
    <col min="122" max="122" width="11.28515625" style="24" bestFit="1" customWidth="1"/>
    <col min="123" max="123" width="8.42578125" style="24" bestFit="1" customWidth="1"/>
    <col min="124" max="124" width="19.28515625" style="24" bestFit="1" customWidth="1"/>
    <col min="125" max="125" width="13.7109375" style="24" bestFit="1" customWidth="1"/>
    <col min="126" max="126" width="11.42578125" style="24" bestFit="1" customWidth="1"/>
    <col min="127" max="127" width="10.28515625" style="24" bestFit="1" customWidth="1"/>
    <col min="128" max="128" width="12.7109375" style="24" bestFit="1" customWidth="1"/>
    <col min="129" max="129" width="11.28515625" style="24" bestFit="1" customWidth="1"/>
    <col min="130" max="130" width="18" style="24" bestFit="1" customWidth="1"/>
    <col min="131" max="131" width="20.5703125" style="24" bestFit="1" customWidth="1"/>
    <col min="132" max="132" width="2.5703125" style="24" customWidth="1"/>
    <col min="133" max="133" width="64.7109375" style="24" customWidth="1"/>
    <col min="134" max="16384" width="9.140625" style="24"/>
  </cols>
  <sheetData>
    <row r="1" spans="1:133" s="2" customFormat="1" ht="36.75" customHeight="1" x14ac:dyDescent="0.25">
      <c r="A1" s="33"/>
      <c r="B1" s="29" t="s">
        <v>158</v>
      </c>
      <c r="C1" s="29" t="s">
        <v>159</v>
      </c>
      <c r="D1" s="34"/>
      <c r="E1" s="16"/>
      <c r="F1" s="29" t="s">
        <v>1</v>
      </c>
      <c r="G1" s="35"/>
      <c r="H1" s="71"/>
      <c r="I1" s="29" t="s">
        <v>2</v>
      </c>
      <c r="J1" s="34"/>
      <c r="K1" s="71"/>
      <c r="L1" s="29" t="s">
        <v>36</v>
      </c>
      <c r="M1" s="16"/>
      <c r="N1" s="16"/>
      <c r="O1" s="29" t="s">
        <v>3</v>
      </c>
      <c r="P1" s="34"/>
      <c r="Q1" s="16"/>
      <c r="R1" s="29" t="s">
        <v>37</v>
      </c>
      <c r="S1" s="34"/>
      <c r="T1" s="16"/>
      <c r="U1" s="29" t="s">
        <v>38</v>
      </c>
      <c r="V1" s="33"/>
      <c r="W1" s="16"/>
      <c r="X1" s="29" t="s">
        <v>39</v>
      </c>
      <c r="Y1" s="33"/>
      <c r="Z1" s="16"/>
      <c r="AA1" s="29" t="s">
        <v>40</v>
      </c>
      <c r="AB1" s="33"/>
      <c r="AC1" s="16"/>
      <c r="AD1" s="29" t="s">
        <v>41</v>
      </c>
      <c r="AE1" s="33"/>
      <c r="AF1" s="16"/>
      <c r="AG1" s="29" t="s">
        <v>42</v>
      </c>
      <c r="AH1" s="33"/>
      <c r="AI1" s="16"/>
      <c r="AJ1" s="29" t="s">
        <v>43</v>
      </c>
      <c r="AK1" s="35"/>
      <c r="AL1" s="16"/>
      <c r="AM1" s="29" t="s">
        <v>44</v>
      </c>
      <c r="AN1" s="29" t="s">
        <v>45</v>
      </c>
      <c r="AO1" s="29" t="s">
        <v>46</v>
      </c>
      <c r="AP1" s="29" t="s">
        <v>47</v>
      </c>
      <c r="AQ1" s="29" t="s">
        <v>48</v>
      </c>
      <c r="AR1" s="35"/>
      <c r="AS1" s="16"/>
      <c r="AT1" s="29" t="s">
        <v>49</v>
      </c>
      <c r="AU1" s="29" t="s">
        <v>50</v>
      </c>
      <c r="AV1" s="29" t="s">
        <v>51</v>
      </c>
      <c r="AW1" s="29" t="s">
        <v>52</v>
      </c>
      <c r="AX1" s="29" t="s">
        <v>109</v>
      </c>
      <c r="AY1" s="29" t="s">
        <v>53</v>
      </c>
      <c r="AZ1" s="29" t="s">
        <v>54</v>
      </c>
      <c r="BA1" s="29" t="s">
        <v>55</v>
      </c>
      <c r="BB1" s="33"/>
      <c r="BC1" s="16"/>
      <c r="BD1" s="29" t="s">
        <v>56</v>
      </c>
      <c r="BE1" s="33"/>
      <c r="BF1" s="16"/>
      <c r="BG1" s="29" t="s">
        <v>4</v>
      </c>
      <c r="BH1" s="16"/>
      <c r="BI1" s="16"/>
      <c r="BJ1" s="29" t="s">
        <v>57</v>
      </c>
      <c r="BK1" s="29" t="s">
        <v>58</v>
      </c>
      <c r="BL1" s="29" t="s">
        <v>59</v>
      </c>
      <c r="BM1" s="29" t="s">
        <v>60</v>
      </c>
      <c r="BN1" s="29" t="s">
        <v>61</v>
      </c>
      <c r="BO1" s="29" t="s">
        <v>62</v>
      </c>
      <c r="BP1" s="29" t="s">
        <v>101</v>
      </c>
      <c r="BQ1" s="29" t="s">
        <v>4</v>
      </c>
      <c r="BR1" s="33"/>
      <c r="BS1" s="16"/>
      <c r="BT1" s="29" t="s">
        <v>110</v>
      </c>
      <c r="BU1" s="33"/>
      <c r="BV1" s="16"/>
      <c r="BW1" s="29" t="s">
        <v>160</v>
      </c>
      <c r="BX1" s="33"/>
      <c r="BY1" s="33"/>
      <c r="BZ1" s="29" t="s">
        <v>165</v>
      </c>
      <c r="CA1" s="33"/>
      <c r="CB1" s="33"/>
      <c r="CC1" s="29" t="s">
        <v>63</v>
      </c>
      <c r="CD1" s="33"/>
      <c r="CE1" s="16"/>
      <c r="CF1" s="29" t="s">
        <v>64</v>
      </c>
      <c r="CG1" s="29" t="s">
        <v>65</v>
      </c>
      <c r="CH1" s="29" t="s">
        <v>66</v>
      </c>
      <c r="CI1" s="29" t="s">
        <v>161</v>
      </c>
      <c r="CJ1" s="29" t="s">
        <v>48</v>
      </c>
      <c r="CK1" s="34"/>
      <c r="CL1" s="16"/>
      <c r="CM1" s="29" t="s">
        <v>67</v>
      </c>
      <c r="CN1" s="29" t="s">
        <v>68</v>
      </c>
      <c r="CO1" s="29" t="s">
        <v>147</v>
      </c>
      <c r="CP1" s="29" t="s">
        <v>70</v>
      </c>
      <c r="CQ1" s="29" t="s">
        <v>71</v>
      </c>
      <c r="CR1" s="29" t="s">
        <v>72</v>
      </c>
      <c r="CS1" s="29" t="s">
        <v>73</v>
      </c>
      <c r="CT1" s="29" t="s">
        <v>48</v>
      </c>
      <c r="CU1" s="33"/>
      <c r="CV1" s="16"/>
      <c r="CW1" s="29" t="s">
        <v>74</v>
      </c>
      <c r="CX1" s="33"/>
      <c r="CY1" s="33"/>
      <c r="CZ1" s="29" t="s">
        <v>75</v>
      </c>
      <c r="DA1" s="33"/>
      <c r="DB1" s="33"/>
      <c r="DC1" s="29" t="s">
        <v>76</v>
      </c>
      <c r="DD1" s="29" t="s">
        <v>77</v>
      </c>
      <c r="DE1" s="29" t="s">
        <v>47</v>
      </c>
      <c r="DF1" s="29" t="s">
        <v>78</v>
      </c>
      <c r="DG1" s="16"/>
      <c r="DH1" s="29" t="s">
        <v>24</v>
      </c>
      <c r="DI1" s="34"/>
      <c r="DJ1" s="34"/>
      <c r="DK1" s="29" t="s">
        <v>79</v>
      </c>
      <c r="DL1" s="34"/>
      <c r="DM1" s="34"/>
      <c r="DN1" s="29" t="s">
        <v>80</v>
      </c>
      <c r="DO1" s="34"/>
      <c r="DP1" s="36"/>
      <c r="DQ1" s="11" t="s">
        <v>25</v>
      </c>
      <c r="DR1" s="11" t="s">
        <v>26</v>
      </c>
      <c r="DS1" s="11" t="s">
        <v>27</v>
      </c>
      <c r="DT1" s="11" t="s">
        <v>162</v>
      </c>
      <c r="DU1" s="11" t="s">
        <v>29</v>
      </c>
      <c r="DV1" s="11" t="s">
        <v>30</v>
      </c>
      <c r="DW1" s="11" t="s">
        <v>31</v>
      </c>
      <c r="DX1" s="11" t="s">
        <v>32</v>
      </c>
      <c r="DY1" s="11" t="s">
        <v>33</v>
      </c>
      <c r="DZ1" s="11" t="s">
        <v>163</v>
      </c>
      <c r="EA1" s="11" t="s">
        <v>164</v>
      </c>
      <c r="EC1" s="39" t="s">
        <v>166</v>
      </c>
    </row>
    <row r="2" spans="1:133" s="54" customFormat="1" x14ac:dyDescent="0.25">
      <c r="B2" s="49"/>
      <c r="C2" s="28"/>
      <c r="D2" s="53"/>
      <c r="F2" s="27"/>
      <c r="G2" s="53"/>
      <c r="H2" s="72"/>
      <c r="I2" s="49"/>
      <c r="J2" s="55"/>
      <c r="K2" s="72"/>
      <c r="L2" s="27"/>
      <c r="O2" s="27"/>
      <c r="P2" s="55"/>
      <c r="R2" s="27"/>
      <c r="S2" s="55"/>
      <c r="U2" s="28"/>
      <c r="X2" s="27"/>
      <c r="AA2" s="27"/>
      <c r="AD2" s="27"/>
      <c r="AG2" s="27"/>
      <c r="AJ2" s="27"/>
      <c r="AK2" s="53"/>
      <c r="AM2" s="27"/>
      <c r="AN2" s="49"/>
      <c r="AO2" s="49"/>
      <c r="AP2" s="49"/>
      <c r="AQ2" s="49"/>
      <c r="AR2" s="53"/>
      <c r="AT2" s="27"/>
      <c r="AU2" s="49"/>
      <c r="AV2" s="49"/>
      <c r="AW2" s="49"/>
      <c r="AX2" s="49"/>
      <c r="AY2" s="49"/>
      <c r="AZ2" s="49"/>
      <c r="BA2" s="49"/>
      <c r="BD2" s="27"/>
      <c r="BG2" s="27"/>
      <c r="BJ2" s="27"/>
      <c r="BK2" s="49"/>
      <c r="BL2" s="49"/>
      <c r="BM2" s="49"/>
      <c r="BN2" s="49"/>
      <c r="BO2" s="49"/>
      <c r="BP2" s="49"/>
      <c r="BQ2" s="49"/>
      <c r="BT2" s="27"/>
      <c r="BW2" s="27"/>
      <c r="BZ2" s="27"/>
      <c r="CC2" s="27"/>
      <c r="CF2" s="27"/>
      <c r="CG2" s="49"/>
      <c r="CH2" s="49"/>
      <c r="CI2" s="49"/>
      <c r="CJ2" s="49"/>
      <c r="CK2" s="53"/>
      <c r="CM2" s="27"/>
      <c r="CN2" s="49"/>
      <c r="CO2" s="49"/>
      <c r="CP2" s="49"/>
      <c r="CQ2" s="49"/>
      <c r="CR2" s="49"/>
      <c r="CS2" s="49"/>
      <c r="CT2" s="49"/>
      <c r="CW2" s="27"/>
      <c r="CZ2" s="27"/>
      <c r="DC2" s="27"/>
      <c r="DD2" s="49"/>
      <c r="DE2" s="49"/>
      <c r="DF2" s="49"/>
      <c r="DH2" s="27"/>
      <c r="DI2" s="55"/>
      <c r="DJ2" s="55"/>
      <c r="DK2" s="27"/>
      <c r="DL2" s="55"/>
      <c r="DM2" s="55"/>
      <c r="DN2" s="27"/>
      <c r="DO2" s="55"/>
      <c r="DP2" s="55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C2" s="49"/>
    </row>
    <row r="3" spans="1:133" s="54" customFormat="1" ht="36.75" customHeight="1" x14ac:dyDescent="0.25">
      <c r="B3" s="49"/>
      <c r="C3" s="28"/>
      <c r="D3" s="53"/>
      <c r="F3" s="27"/>
      <c r="G3" s="53"/>
      <c r="H3" s="72"/>
      <c r="I3" s="49"/>
      <c r="J3" s="55"/>
      <c r="K3" s="72"/>
      <c r="L3" s="27"/>
      <c r="O3" s="27"/>
      <c r="P3" s="55"/>
      <c r="R3" s="27"/>
      <c r="S3" s="55"/>
      <c r="U3" s="28"/>
      <c r="X3" s="27"/>
      <c r="AA3" s="27"/>
      <c r="AD3" s="27"/>
      <c r="AG3" s="27"/>
      <c r="AJ3" s="27"/>
      <c r="AK3" s="53"/>
      <c r="AM3" s="27"/>
      <c r="AN3" s="49"/>
      <c r="AO3" s="49"/>
      <c r="AP3" s="49"/>
      <c r="AQ3" s="49"/>
      <c r="AR3" s="53"/>
      <c r="AT3" s="27"/>
      <c r="AU3" s="49"/>
      <c r="AV3" s="49"/>
      <c r="AW3" s="49"/>
      <c r="AX3" s="49"/>
      <c r="AY3" s="49"/>
      <c r="AZ3" s="49"/>
      <c r="BA3" s="49"/>
      <c r="BD3" s="27"/>
      <c r="BG3" s="27"/>
      <c r="BJ3" s="27"/>
      <c r="BK3" s="49"/>
      <c r="BL3" s="49"/>
      <c r="BM3" s="49"/>
      <c r="BN3" s="49"/>
      <c r="BO3" s="49"/>
      <c r="BP3" s="49"/>
      <c r="BQ3" s="49"/>
      <c r="BT3" s="27"/>
      <c r="BW3" s="27"/>
      <c r="BZ3" s="27"/>
      <c r="CC3" s="27"/>
      <c r="CF3" s="27"/>
      <c r="CG3" s="49"/>
      <c r="CH3" s="49"/>
      <c r="CI3" s="49"/>
      <c r="CJ3" s="49"/>
      <c r="CK3" s="53"/>
      <c r="CM3" s="27"/>
      <c r="CN3" s="49"/>
      <c r="CO3" s="49"/>
      <c r="CP3" s="49"/>
      <c r="CQ3" s="49"/>
      <c r="CR3" s="49"/>
      <c r="CS3" s="49"/>
      <c r="CT3" s="49"/>
      <c r="CW3" s="27"/>
      <c r="CZ3" s="27"/>
      <c r="DC3" s="27"/>
      <c r="DD3" s="49"/>
      <c r="DE3" s="49"/>
      <c r="DF3" s="49"/>
      <c r="DH3" s="27"/>
      <c r="DI3" s="55"/>
      <c r="DJ3" s="55"/>
      <c r="DK3" s="27"/>
      <c r="DL3" s="55"/>
      <c r="DM3" s="55"/>
      <c r="DN3" s="27"/>
      <c r="DO3" s="55"/>
      <c r="DP3" s="55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C3" s="49"/>
    </row>
    <row r="4" spans="1:133" s="54" customFormat="1" ht="36.75" customHeight="1" x14ac:dyDescent="0.25">
      <c r="B4" s="49"/>
      <c r="C4" s="28"/>
      <c r="D4" s="53"/>
      <c r="F4" s="27"/>
      <c r="G4" s="53"/>
      <c r="H4" s="72"/>
      <c r="I4" s="49"/>
      <c r="J4" s="55"/>
      <c r="K4" s="72"/>
      <c r="L4" s="27"/>
      <c r="O4" s="27"/>
      <c r="P4" s="55"/>
      <c r="R4" s="27"/>
      <c r="S4" s="55"/>
      <c r="U4" s="28"/>
      <c r="X4" s="27"/>
      <c r="AA4" s="27"/>
      <c r="AD4" s="27"/>
      <c r="AG4" s="27"/>
      <c r="AJ4" s="27"/>
      <c r="AK4" s="53"/>
      <c r="AM4" s="27"/>
      <c r="AN4" s="49"/>
      <c r="AO4" s="49"/>
      <c r="AP4" s="49"/>
      <c r="AQ4" s="49"/>
      <c r="AR4" s="53"/>
      <c r="AT4" s="27"/>
      <c r="AU4" s="49"/>
      <c r="AV4" s="49"/>
      <c r="AW4" s="49"/>
      <c r="AX4" s="49"/>
      <c r="AY4" s="49"/>
      <c r="AZ4" s="49"/>
      <c r="BA4" s="49"/>
      <c r="BD4" s="27"/>
      <c r="BG4" s="27"/>
      <c r="BJ4" s="27"/>
      <c r="BK4" s="49"/>
      <c r="BL4" s="49"/>
      <c r="BM4" s="49"/>
      <c r="BN4" s="49"/>
      <c r="BO4" s="49"/>
      <c r="BP4" s="49"/>
      <c r="BQ4" s="49"/>
      <c r="BT4" s="27"/>
      <c r="BW4" s="27"/>
      <c r="BZ4" s="27"/>
      <c r="CC4" s="27"/>
      <c r="CF4" s="27"/>
      <c r="CG4" s="49"/>
      <c r="CH4" s="49"/>
      <c r="CI4" s="49"/>
      <c r="CJ4" s="49"/>
      <c r="CK4" s="53"/>
      <c r="CM4" s="27"/>
      <c r="CN4" s="49"/>
      <c r="CO4" s="49"/>
      <c r="CP4" s="49"/>
      <c r="CQ4" s="49"/>
      <c r="CR4" s="49"/>
      <c r="CS4" s="49"/>
      <c r="CT4" s="49"/>
      <c r="CW4" s="27"/>
      <c r="CZ4" s="27"/>
      <c r="DC4" s="27"/>
      <c r="DD4" s="49"/>
      <c r="DE4" s="49"/>
      <c r="DF4" s="49"/>
      <c r="DH4" s="27"/>
      <c r="DI4" s="55"/>
      <c r="DJ4" s="55"/>
      <c r="DK4" s="27"/>
      <c r="DL4" s="55"/>
      <c r="DM4" s="55"/>
      <c r="DN4" s="27"/>
      <c r="DO4" s="55"/>
      <c r="DP4" s="55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C4" s="49"/>
    </row>
    <row r="5" spans="1:133" s="54" customFormat="1" ht="36.75" customHeight="1" x14ac:dyDescent="0.25">
      <c r="B5" s="49"/>
      <c r="C5" s="28"/>
      <c r="D5" s="53"/>
      <c r="F5" s="27"/>
      <c r="G5" s="53"/>
      <c r="H5" s="72"/>
      <c r="I5" s="49"/>
      <c r="J5" s="55"/>
      <c r="K5" s="72"/>
      <c r="L5" s="27"/>
      <c r="O5" s="27"/>
      <c r="P5" s="55"/>
      <c r="R5" s="27"/>
      <c r="S5" s="55"/>
      <c r="U5" s="28"/>
      <c r="X5" s="27"/>
      <c r="AA5" s="27"/>
      <c r="AD5" s="27"/>
      <c r="AG5" s="27"/>
      <c r="AJ5" s="27"/>
      <c r="AK5" s="53"/>
      <c r="AM5" s="27"/>
      <c r="AN5" s="49"/>
      <c r="AO5" s="49"/>
      <c r="AP5" s="49"/>
      <c r="AQ5" s="49"/>
      <c r="AR5" s="53"/>
      <c r="AT5" s="27"/>
      <c r="AU5" s="49"/>
      <c r="AV5" s="49"/>
      <c r="AW5" s="49"/>
      <c r="AX5" s="49"/>
      <c r="AY5" s="49"/>
      <c r="AZ5" s="49"/>
      <c r="BA5" s="49"/>
      <c r="BD5" s="27"/>
      <c r="BG5" s="27"/>
      <c r="BJ5" s="27"/>
      <c r="BK5" s="49"/>
      <c r="BL5" s="49"/>
      <c r="BM5" s="49"/>
      <c r="BN5" s="49"/>
      <c r="BO5" s="49"/>
      <c r="BP5" s="49"/>
      <c r="BQ5" s="49"/>
      <c r="BT5" s="27"/>
      <c r="BW5" s="27"/>
      <c r="BZ5" s="27"/>
      <c r="CC5" s="27"/>
      <c r="CF5" s="27"/>
      <c r="CG5" s="49"/>
      <c r="CH5" s="49"/>
      <c r="CI5" s="49"/>
      <c r="CJ5" s="49"/>
      <c r="CK5" s="53"/>
      <c r="CM5" s="27"/>
      <c r="CN5" s="49"/>
      <c r="CO5" s="49"/>
      <c r="CP5" s="49"/>
      <c r="CQ5" s="49"/>
      <c r="CR5" s="49"/>
      <c r="CS5" s="49"/>
      <c r="CT5" s="49"/>
      <c r="CW5" s="27"/>
      <c r="CZ5" s="27"/>
      <c r="DC5" s="27"/>
      <c r="DD5" s="49"/>
      <c r="DE5" s="49"/>
      <c r="DF5" s="49"/>
      <c r="DH5" s="27"/>
      <c r="DI5" s="55"/>
      <c r="DJ5" s="55"/>
      <c r="DK5" s="27"/>
      <c r="DL5" s="55"/>
      <c r="DM5" s="55"/>
      <c r="DN5" s="27"/>
      <c r="DO5" s="55"/>
      <c r="DP5" s="55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C5" s="49"/>
    </row>
    <row r="6" spans="1:133" s="54" customFormat="1" ht="36.75" customHeight="1" x14ac:dyDescent="0.25">
      <c r="B6" s="49"/>
      <c r="C6" s="28"/>
      <c r="D6" s="53"/>
      <c r="F6" s="27"/>
      <c r="G6" s="53"/>
      <c r="H6" s="72"/>
      <c r="I6" s="49"/>
      <c r="J6" s="55"/>
      <c r="K6" s="72"/>
      <c r="L6" s="27"/>
      <c r="O6" s="27"/>
      <c r="P6" s="55"/>
      <c r="R6" s="27"/>
      <c r="S6" s="55"/>
      <c r="U6" s="28"/>
      <c r="X6" s="27"/>
      <c r="AA6" s="27"/>
      <c r="AD6" s="27"/>
      <c r="AG6" s="27"/>
      <c r="AJ6" s="27"/>
      <c r="AK6" s="53"/>
      <c r="AM6" s="27"/>
      <c r="AN6" s="49"/>
      <c r="AO6" s="49"/>
      <c r="AP6" s="49"/>
      <c r="AQ6" s="49"/>
      <c r="AR6" s="53"/>
      <c r="AT6" s="27"/>
      <c r="AU6" s="49"/>
      <c r="AV6" s="49"/>
      <c r="AW6" s="49"/>
      <c r="AX6" s="49"/>
      <c r="AY6" s="49"/>
      <c r="AZ6" s="49"/>
      <c r="BA6" s="49"/>
      <c r="BD6" s="27"/>
      <c r="BG6" s="27"/>
      <c r="BJ6" s="27"/>
      <c r="BK6" s="49"/>
      <c r="BL6" s="49"/>
      <c r="BM6" s="49"/>
      <c r="BN6" s="49"/>
      <c r="BO6" s="49"/>
      <c r="BP6" s="49"/>
      <c r="BQ6" s="49"/>
      <c r="BT6" s="27"/>
      <c r="BW6" s="27"/>
      <c r="BZ6" s="27"/>
      <c r="CC6" s="27"/>
      <c r="CF6" s="27"/>
      <c r="CG6" s="49"/>
      <c r="CH6" s="49"/>
      <c r="CI6" s="49"/>
      <c r="CJ6" s="49"/>
      <c r="CK6" s="53"/>
      <c r="CM6" s="27"/>
      <c r="CN6" s="49"/>
      <c r="CO6" s="49"/>
      <c r="CP6" s="49"/>
      <c r="CQ6" s="49"/>
      <c r="CR6" s="49"/>
      <c r="CS6" s="49"/>
      <c r="CT6" s="49"/>
      <c r="CW6" s="27"/>
      <c r="CZ6" s="27"/>
      <c r="DC6" s="27"/>
      <c r="DD6" s="49"/>
      <c r="DE6" s="49"/>
      <c r="DF6" s="49"/>
      <c r="DH6" s="27"/>
      <c r="DI6" s="55"/>
      <c r="DJ6" s="55"/>
      <c r="DK6" s="27"/>
      <c r="DL6" s="55"/>
      <c r="DM6" s="55"/>
      <c r="DN6" s="27"/>
      <c r="DO6" s="55"/>
      <c r="DP6" s="55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C6" s="49"/>
    </row>
    <row r="7" spans="1:133" s="64" customFormat="1" x14ac:dyDescent="0.25">
      <c r="B7" s="65"/>
      <c r="C7" s="66"/>
      <c r="D7" s="67"/>
      <c r="F7" s="68"/>
      <c r="G7" s="67"/>
      <c r="H7" s="73"/>
      <c r="I7" s="65"/>
      <c r="J7" s="69"/>
      <c r="K7" s="73"/>
      <c r="L7" s="68"/>
      <c r="O7" s="68"/>
      <c r="P7" s="69"/>
      <c r="R7" s="68"/>
      <c r="S7" s="69"/>
      <c r="U7" s="66"/>
      <c r="X7" s="68"/>
      <c r="AA7" s="68"/>
      <c r="AD7" s="68"/>
      <c r="AG7" s="68"/>
      <c r="AJ7" s="68"/>
      <c r="AK7" s="67"/>
      <c r="AM7" s="68"/>
      <c r="AN7" s="65"/>
      <c r="AO7" s="65"/>
      <c r="AP7" s="65"/>
      <c r="AQ7" s="65"/>
      <c r="AR7" s="67"/>
      <c r="AT7" s="68"/>
      <c r="AU7" s="65"/>
      <c r="AV7" s="65"/>
      <c r="AW7" s="65"/>
      <c r="AX7" s="65"/>
      <c r="AY7" s="65"/>
      <c r="AZ7" s="65"/>
      <c r="BA7" s="65"/>
      <c r="BD7" s="68"/>
      <c r="BG7" s="68"/>
      <c r="BJ7" s="68"/>
      <c r="BK7" s="65"/>
      <c r="BL7" s="65"/>
      <c r="BM7" s="65"/>
      <c r="BN7" s="65"/>
      <c r="BO7" s="65"/>
      <c r="BP7" s="65"/>
      <c r="BQ7" s="65"/>
      <c r="BT7" s="68"/>
      <c r="BW7" s="68"/>
      <c r="BZ7" s="68"/>
      <c r="CC7" s="68"/>
      <c r="CF7" s="68"/>
      <c r="CG7" s="65"/>
      <c r="CH7" s="65"/>
      <c r="CI7" s="65"/>
      <c r="CJ7" s="65"/>
      <c r="CK7" s="67"/>
      <c r="CM7" s="68"/>
      <c r="CN7" s="65"/>
      <c r="CO7" s="65"/>
      <c r="CP7" s="65"/>
      <c r="CQ7" s="65"/>
      <c r="CR7" s="65"/>
      <c r="CS7" s="65"/>
      <c r="CT7" s="65"/>
      <c r="CW7" s="68"/>
      <c r="CZ7" s="68"/>
      <c r="DC7" s="68"/>
      <c r="DD7" s="65"/>
      <c r="DE7" s="65"/>
      <c r="DF7" s="65"/>
      <c r="DH7" s="68"/>
      <c r="DI7" s="69"/>
      <c r="DJ7" s="69"/>
      <c r="DK7" s="68"/>
      <c r="DL7" s="69"/>
      <c r="DM7" s="69"/>
      <c r="DN7" s="68"/>
      <c r="DO7" s="69"/>
      <c r="DP7" s="69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C7" s="65"/>
    </row>
    <row r="8" spans="1:133" s="64" customFormat="1" x14ac:dyDescent="0.25">
      <c r="B8" s="65"/>
      <c r="C8" s="66"/>
      <c r="D8" s="67"/>
      <c r="F8" s="68"/>
      <c r="G8" s="67"/>
      <c r="H8" s="73"/>
      <c r="I8" s="65"/>
      <c r="J8" s="69"/>
      <c r="K8" s="73"/>
      <c r="L8" s="68"/>
      <c r="O8" s="68"/>
      <c r="P8" s="69"/>
      <c r="R8" s="68"/>
      <c r="S8" s="69"/>
      <c r="U8" s="66"/>
      <c r="X8" s="68"/>
      <c r="AA8" s="68"/>
      <c r="AD8" s="68"/>
      <c r="AG8" s="68"/>
      <c r="AJ8" s="68"/>
      <c r="AK8" s="67"/>
      <c r="AM8" s="68"/>
      <c r="AN8" s="65"/>
      <c r="AO8" s="65"/>
      <c r="AP8" s="65"/>
      <c r="AQ8" s="65"/>
      <c r="AR8" s="67"/>
      <c r="AT8" s="68"/>
      <c r="AU8" s="65"/>
      <c r="AV8" s="65"/>
      <c r="AW8" s="65"/>
      <c r="AX8" s="65"/>
      <c r="AY8" s="65"/>
      <c r="AZ8" s="65"/>
      <c r="BA8" s="65"/>
      <c r="BD8" s="68"/>
      <c r="BG8" s="68"/>
      <c r="BJ8" s="68"/>
      <c r="BK8" s="65"/>
      <c r="BL8" s="65"/>
      <c r="BM8" s="65"/>
      <c r="BN8" s="65"/>
      <c r="BO8" s="65"/>
      <c r="BP8" s="65"/>
      <c r="BQ8" s="65"/>
      <c r="BT8" s="68"/>
      <c r="BW8" s="68"/>
      <c r="BZ8" s="68"/>
      <c r="CC8" s="68"/>
      <c r="CF8" s="68"/>
      <c r="CG8" s="65"/>
      <c r="CH8" s="65"/>
      <c r="CI8" s="65"/>
      <c r="CJ8" s="65"/>
      <c r="CK8" s="67"/>
      <c r="CM8" s="68"/>
      <c r="CN8" s="65"/>
      <c r="CO8" s="65"/>
      <c r="CP8" s="65"/>
      <c r="CQ8" s="65"/>
      <c r="CR8" s="65"/>
      <c r="CS8" s="65"/>
      <c r="CT8" s="65"/>
      <c r="CW8" s="68"/>
      <c r="CZ8" s="68"/>
      <c r="DC8" s="68"/>
      <c r="DD8" s="65"/>
      <c r="DE8" s="65"/>
      <c r="DF8" s="65"/>
      <c r="DH8" s="68"/>
      <c r="DI8" s="69"/>
      <c r="DJ8" s="69"/>
      <c r="DK8" s="68"/>
      <c r="DL8" s="69"/>
      <c r="DM8" s="69"/>
      <c r="DN8" s="68"/>
      <c r="DO8" s="69"/>
      <c r="DP8" s="69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C8" s="65"/>
    </row>
    <row r="9" spans="1:133" s="64" customFormat="1" x14ac:dyDescent="0.25">
      <c r="B9" s="65"/>
      <c r="C9" s="68"/>
      <c r="D9" s="67"/>
      <c r="F9" s="68"/>
      <c r="G9" s="67"/>
      <c r="H9" s="73"/>
      <c r="I9" s="65"/>
      <c r="J9" s="69"/>
      <c r="K9" s="73"/>
      <c r="L9" s="68"/>
      <c r="O9" s="68"/>
      <c r="P9" s="69"/>
      <c r="R9" s="68"/>
      <c r="S9" s="69"/>
      <c r="U9" s="68"/>
      <c r="X9" s="68"/>
      <c r="AA9" s="68"/>
      <c r="AD9" s="68"/>
      <c r="AG9" s="68"/>
      <c r="AJ9" s="68"/>
      <c r="AK9" s="67"/>
      <c r="AM9" s="68"/>
      <c r="AN9" s="65"/>
      <c r="AO9" s="65"/>
      <c r="AP9" s="65"/>
      <c r="AQ9" s="65"/>
      <c r="AR9" s="67"/>
      <c r="AT9" s="68"/>
      <c r="AU9" s="65"/>
      <c r="AV9" s="65"/>
      <c r="AW9" s="65"/>
      <c r="AX9" s="65"/>
      <c r="AY9" s="65"/>
      <c r="AZ9" s="65"/>
      <c r="BA9" s="65"/>
      <c r="BD9" s="68"/>
      <c r="BG9" s="68"/>
      <c r="BJ9" s="68"/>
      <c r="BK9" s="65"/>
      <c r="BL9" s="65"/>
      <c r="BM9" s="65"/>
      <c r="BN9" s="65"/>
      <c r="BO9" s="65"/>
      <c r="BP9" s="65"/>
      <c r="BQ9" s="65"/>
      <c r="BT9" s="68"/>
      <c r="BW9" s="68"/>
      <c r="BZ9" s="68"/>
      <c r="CC9" s="68"/>
      <c r="CF9" s="68"/>
      <c r="CG9" s="65"/>
      <c r="CH9" s="65"/>
      <c r="CI9" s="65"/>
      <c r="CJ9" s="65"/>
      <c r="CK9" s="67"/>
      <c r="CM9" s="68"/>
      <c r="CN9" s="65"/>
      <c r="CO9" s="65"/>
      <c r="CP9" s="65"/>
      <c r="CQ9" s="65"/>
      <c r="CR9" s="65"/>
      <c r="CS9" s="65"/>
      <c r="CT9" s="65"/>
      <c r="CW9" s="68"/>
      <c r="CZ9" s="68"/>
      <c r="DC9" s="68"/>
      <c r="DD9" s="65"/>
      <c r="DE9" s="65"/>
      <c r="DF9" s="65"/>
      <c r="DH9" s="68"/>
      <c r="DI9" s="69"/>
      <c r="DJ9" s="69"/>
      <c r="DK9" s="68"/>
      <c r="DL9" s="69"/>
      <c r="DM9" s="69"/>
      <c r="DN9" s="68"/>
      <c r="DO9" s="69"/>
      <c r="DP9" s="69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C9" s="65"/>
    </row>
    <row r="10" spans="1:133" s="64" customFormat="1" x14ac:dyDescent="0.25">
      <c r="B10" s="65"/>
      <c r="C10" s="68"/>
      <c r="D10" s="67"/>
      <c r="F10" s="68"/>
      <c r="G10" s="67"/>
      <c r="H10" s="73"/>
      <c r="I10" s="65"/>
      <c r="J10" s="69"/>
      <c r="K10" s="73"/>
      <c r="L10" s="68"/>
      <c r="O10" s="68"/>
      <c r="P10" s="69"/>
      <c r="R10" s="68"/>
      <c r="S10" s="69"/>
      <c r="U10" s="68"/>
      <c r="X10" s="68"/>
      <c r="AA10" s="68"/>
      <c r="AD10" s="68"/>
      <c r="AG10" s="68"/>
      <c r="AJ10" s="68"/>
      <c r="AK10" s="67"/>
      <c r="AM10" s="68"/>
      <c r="AN10" s="65"/>
      <c r="AO10" s="65"/>
      <c r="AP10" s="65"/>
      <c r="AQ10" s="65"/>
      <c r="AR10" s="67"/>
      <c r="AT10" s="68"/>
      <c r="AU10" s="65"/>
      <c r="AV10" s="65"/>
      <c r="AW10" s="65"/>
      <c r="AX10" s="65"/>
      <c r="AY10" s="65"/>
      <c r="AZ10" s="65"/>
      <c r="BA10" s="65"/>
      <c r="BD10" s="68"/>
      <c r="BG10" s="68"/>
      <c r="BJ10" s="68"/>
      <c r="BK10" s="65"/>
      <c r="BL10" s="65"/>
      <c r="BM10" s="65"/>
      <c r="BN10" s="65"/>
      <c r="BO10" s="65"/>
      <c r="BP10" s="65"/>
      <c r="BQ10" s="65"/>
      <c r="BT10" s="68"/>
      <c r="BW10" s="68"/>
      <c r="BZ10" s="68"/>
      <c r="CC10" s="68"/>
      <c r="CF10" s="68"/>
      <c r="CG10" s="65"/>
      <c r="CH10" s="65"/>
      <c r="CI10" s="65"/>
      <c r="CJ10" s="65"/>
      <c r="CK10" s="67"/>
      <c r="CM10" s="68"/>
      <c r="CN10" s="65"/>
      <c r="CO10" s="65"/>
      <c r="CP10" s="65"/>
      <c r="CQ10" s="65"/>
      <c r="CR10" s="65"/>
      <c r="CS10" s="65"/>
      <c r="CT10" s="65"/>
      <c r="CW10" s="68"/>
      <c r="CZ10" s="68"/>
      <c r="DC10" s="68"/>
      <c r="DD10" s="65"/>
      <c r="DE10" s="65"/>
      <c r="DF10" s="65"/>
      <c r="DH10" s="68"/>
      <c r="DI10" s="69"/>
      <c r="DJ10" s="69"/>
      <c r="DK10" s="68"/>
      <c r="DL10" s="69"/>
      <c r="DM10" s="69"/>
      <c r="DN10" s="68"/>
      <c r="DO10" s="69"/>
      <c r="DP10" s="69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C10" s="65"/>
    </row>
    <row r="11" spans="1:133" s="64" customFormat="1" x14ac:dyDescent="0.25">
      <c r="B11" s="65"/>
      <c r="C11" s="68"/>
      <c r="D11" s="67"/>
      <c r="F11" s="68"/>
      <c r="G11" s="67"/>
      <c r="H11" s="73"/>
      <c r="I11" s="65"/>
      <c r="J11" s="69"/>
      <c r="K11" s="73"/>
      <c r="L11" s="68"/>
      <c r="O11" s="68"/>
      <c r="P11" s="69"/>
      <c r="R11" s="68"/>
      <c r="S11" s="69"/>
      <c r="U11" s="68"/>
      <c r="X11" s="68"/>
      <c r="AA11" s="68"/>
      <c r="AD11" s="68"/>
      <c r="AG11" s="68"/>
      <c r="AJ11" s="68"/>
      <c r="AK11" s="67"/>
      <c r="AM11" s="68"/>
      <c r="AN11" s="65"/>
      <c r="AO11" s="65"/>
      <c r="AP11" s="65"/>
      <c r="AQ11" s="65"/>
      <c r="AR11" s="67"/>
      <c r="AT11" s="68"/>
      <c r="AU11" s="65"/>
      <c r="AV11" s="65"/>
      <c r="AW11" s="65"/>
      <c r="AX11" s="65"/>
      <c r="AY11" s="65"/>
      <c r="AZ11" s="65"/>
      <c r="BA11" s="65"/>
      <c r="BD11" s="68"/>
      <c r="BG11" s="68"/>
      <c r="BJ11" s="68"/>
      <c r="BK11" s="65"/>
      <c r="BL11" s="65"/>
      <c r="BM11" s="65"/>
      <c r="BN11" s="65"/>
      <c r="BO11" s="65"/>
      <c r="BP11" s="65"/>
      <c r="BQ11" s="65"/>
      <c r="BT11" s="68"/>
      <c r="BW11" s="68"/>
      <c r="BZ11" s="68"/>
      <c r="CC11" s="68"/>
      <c r="CF11" s="68"/>
      <c r="CG11" s="65"/>
      <c r="CH11" s="65"/>
      <c r="CI11" s="65"/>
      <c r="CJ11" s="65"/>
      <c r="CK11" s="67"/>
      <c r="CM11" s="68"/>
      <c r="CN11" s="65"/>
      <c r="CO11" s="65"/>
      <c r="CP11" s="65"/>
      <c r="CQ11" s="65"/>
      <c r="CR11" s="65"/>
      <c r="CS11" s="65"/>
      <c r="CT11" s="65"/>
      <c r="CW11" s="68"/>
      <c r="CZ11" s="68"/>
      <c r="DC11" s="68"/>
      <c r="DD11" s="65"/>
      <c r="DE11" s="65"/>
      <c r="DF11" s="65"/>
      <c r="DH11" s="68"/>
      <c r="DI11" s="69"/>
      <c r="DJ11" s="69"/>
      <c r="DK11" s="68"/>
      <c r="DL11" s="69"/>
      <c r="DM11" s="69"/>
      <c r="DN11" s="68"/>
      <c r="DO11" s="69"/>
      <c r="DP11" s="69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C11" s="65"/>
    </row>
    <row r="12" spans="1:133" s="64" customFormat="1" x14ac:dyDescent="0.25">
      <c r="B12" s="65"/>
      <c r="C12" s="68"/>
      <c r="D12" s="67"/>
      <c r="F12" s="68"/>
      <c r="G12" s="67"/>
      <c r="H12" s="73"/>
      <c r="I12" s="65"/>
      <c r="J12" s="69"/>
      <c r="K12" s="73"/>
      <c r="L12" s="68"/>
      <c r="O12" s="68"/>
      <c r="P12" s="69"/>
      <c r="R12" s="68"/>
      <c r="S12" s="69"/>
      <c r="U12" s="68"/>
      <c r="X12" s="68"/>
      <c r="AA12" s="68"/>
      <c r="AD12" s="68"/>
      <c r="AG12" s="68"/>
      <c r="AJ12" s="68"/>
      <c r="AK12" s="67"/>
      <c r="AM12" s="68"/>
      <c r="AN12" s="65"/>
      <c r="AO12" s="65"/>
      <c r="AP12" s="65"/>
      <c r="AQ12" s="65"/>
      <c r="AR12" s="67"/>
      <c r="AT12" s="68"/>
      <c r="AU12" s="65"/>
      <c r="AV12" s="65"/>
      <c r="AW12" s="65"/>
      <c r="AX12" s="65"/>
      <c r="AY12" s="65"/>
      <c r="AZ12" s="65"/>
      <c r="BA12" s="65"/>
      <c r="BD12" s="68"/>
      <c r="BG12" s="68"/>
      <c r="BJ12" s="68"/>
      <c r="BK12" s="65"/>
      <c r="BL12" s="65"/>
      <c r="BM12" s="65"/>
      <c r="BN12" s="65"/>
      <c r="BO12" s="65"/>
      <c r="BP12" s="65"/>
      <c r="BQ12" s="65"/>
      <c r="BT12" s="68"/>
      <c r="BW12" s="68"/>
      <c r="BZ12" s="68"/>
      <c r="CC12" s="68"/>
      <c r="CF12" s="68"/>
      <c r="CG12" s="65"/>
      <c r="CH12" s="65"/>
      <c r="CI12" s="65"/>
      <c r="CJ12" s="65"/>
      <c r="CK12" s="67"/>
      <c r="CM12" s="68"/>
      <c r="CN12" s="65"/>
      <c r="CO12" s="65"/>
      <c r="CP12" s="65"/>
      <c r="CQ12" s="65"/>
      <c r="CR12" s="65"/>
      <c r="CS12" s="65"/>
      <c r="CT12" s="65"/>
      <c r="CW12" s="68"/>
      <c r="CZ12" s="68"/>
      <c r="DC12" s="68"/>
      <c r="DD12" s="65"/>
      <c r="DE12" s="65"/>
      <c r="DF12" s="65"/>
      <c r="DH12" s="68"/>
      <c r="DI12" s="69"/>
      <c r="DJ12" s="69"/>
      <c r="DK12" s="68"/>
      <c r="DL12" s="69"/>
      <c r="DM12" s="69"/>
      <c r="DN12" s="68"/>
      <c r="DO12" s="69"/>
      <c r="DP12" s="69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C12" s="65"/>
    </row>
    <row r="13" spans="1:133" s="64" customFormat="1" x14ac:dyDescent="0.25">
      <c r="B13" s="65"/>
      <c r="C13" s="68"/>
      <c r="D13" s="67"/>
      <c r="F13" s="68"/>
      <c r="G13" s="67"/>
      <c r="H13" s="73"/>
      <c r="I13" s="65"/>
      <c r="J13" s="69"/>
      <c r="K13" s="73"/>
      <c r="L13" s="68"/>
      <c r="O13" s="68"/>
      <c r="P13" s="69"/>
      <c r="R13" s="68"/>
      <c r="S13" s="69"/>
      <c r="U13" s="68"/>
      <c r="X13" s="68"/>
      <c r="AA13" s="68"/>
      <c r="AD13" s="68"/>
      <c r="AG13" s="68"/>
      <c r="AJ13" s="68"/>
      <c r="AK13" s="67"/>
      <c r="AM13" s="68"/>
      <c r="AN13" s="65"/>
      <c r="AO13" s="65"/>
      <c r="AP13" s="65"/>
      <c r="AQ13" s="65"/>
      <c r="AR13" s="67"/>
      <c r="AT13" s="68"/>
      <c r="AU13" s="65"/>
      <c r="AV13" s="65"/>
      <c r="AW13" s="65"/>
      <c r="AX13" s="65"/>
      <c r="AY13" s="65"/>
      <c r="AZ13" s="65"/>
      <c r="BA13" s="65"/>
      <c r="BD13" s="68"/>
      <c r="BG13" s="68"/>
      <c r="BJ13" s="68"/>
      <c r="BK13" s="65"/>
      <c r="BL13" s="65"/>
      <c r="BM13" s="65"/>
      <c r="BN13" s="65"/>
      <c r="BO13" s="65"/>
      <c r="BP13" s="65"/>
      <c r="BQ13" s="65"/>
      <c r="BT13" s="68"/>
      <c r="BW13" s="68"/>
      <c r="BZ13" s="68"/>
      <c r="CC13" s="68"/>
      <c r="CF13" s="68"/>
      <c r="CG13" s="65"/>
      <c r="CH13" s="65"/>
      <c r="CI13" s="65"/>
      <c r="CJ13" s="65"/>
      <c r="CK13" s="67"/>
      <c r="CM13" s="68"/>
      <c r="CN13" s="65"/>
      <c r="CO13" s="65"/>
      <c r="CP13" s="65"/>
      <c r="CQ13" s="65"/>
      <c r="CR13" s="65"/>
      <c r="CS13" s="65"/>
      <c r="CT13" s="65"/>
      <c r="CW13" s="68"/>
      <c r="CZ13" s="68"/>
      <c r="DC13" s="68"/>
      <c r="DD13" s="65"/>
      <c r="DE13" s="65"/>
      <c r="DF13" s="65"/>
      <c r="DH13" s="68"/>
      <c r="DI13" s="69"/>
      <c r="DJ13" s="69"/>
      <c r="DK13" s="68"/>
      <c r="DL13" s="69"/>
      <c r="DM13" s="69"/>
      <c r="DN13" s="68"/>
      <c r="DO13" s="69"/>
      <c r="DP13" s="69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C13" s="65"/>
    </row>
    <row r="14" spans="1:133" s="64" customFormat="1" x14ac:dyDescent="0.25">
      <c r="B14" s="65"/>
      <c r="C14" s="68"/>
      <c r="D14" s="67"/>
      <c r="F14" s="68"/>
      <c r="G14" s="67"/>
      <c r="H14" s="73"/>
      <c r="I14" s="65"/>
      <c r="J14" s="69"/>
      <c r="K14" s="73"/>
      <c r="L14" s="68"/>
      <c r="O14" s="68"/>
      <c r="P14" s="69"/>
      <c r="R14" s="68"/>
      <c r="S14" s="69"/>
      <c r="U14" s="68"/>
      <c r="X14" s="68"/>
      <c r="AA14" s="68"/>
      <c r="AD14" s="68"/>
      <c r="AG14" s="68"/>
      <c r="AJ14" s="68"/>
      <c r="AK14" s="67"/>
      <c r="AM14" s="68"/>
      <c r="AN14" s="65"/>
      <c r="AO14" s="65"/>
      <c r="AP14" s="65"/>
      <c r="AQ14" s="65"/>
      <c r="AR14" s="67"/>
      <c r="AT14" s="68"/>
      <c r="AU14" s="65"/>
      <c r="AV14" s="65"/>
      <c r="AW14" s="65"/>
      <c r="AX14" s="65"/>
      <c r="AY14" s="65"/>
      <c r="AZ14" s="65"/>
      <c r="BA14" s="65"/>
      <c r="BD14" s="68"/>
      <c r="BG14" s="68"/>
      <c r="BJ14" s="68"/>
      <c r="BK14" s="65"/>
      <c r="BL14" s="65"/>
      <c r="BM14" s="65"/>
      <c r="BN14" s="65"/>
      <c r="BO14" s="65"/>
      <c r="BP14" s="65"/>
      <c r="BQ14" s="65"/>
      <c r="BT14" s="68"/>
      <c r="BW14" s="68"/>
      <c r="BZ14" s="68"/>
      <c r="CC14" s="68"/>
      <c r="CF14" s="68"/>
      <c r="CG14" s="65"/>
      <c r="CH14" s="65"/>
      <c r="CI14" s="65"/>
      <c r="CJ14" s="65"/>
      <c r="CK14" s="67"/>
      <c r="CM14" s="68"/>
      <c r="CN14" s="65"/>
      <c r="CO14" s="65"/>
      <c r="CP14" s="65"/>
      <c r="CQ14" s="65"/>
      <c r="CR14" s="65"/>
      <c r="CS14" s="65"/>
      <c r="CT14" s="65"/>
      <c r="CW14" s="68"/>
      <c r="CZ14" s="68"/>
      <c r="DC14" s="68"/>
      <c r="DD14" s="65"/>
      <c r="DE14" s="65"/>
      <c r="DF14" s="65"/>
      <c r="DH14" s="68"/>
      <c r="DI14" s="69"/>
      <c r="DJ14" s="69"/>
      <c r="DK14" s="68"/>
      <c r="DL14" s="69"/>
      <c r="DM14" s="69"/>
      <c r="DN14" s="68"/>
      <c r="DO14" s="69"/>
      <c r="DP14" s="69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C14" s="65"/>
    </row>
    <row r="15" spans="1:133" s="64" customFormat="1" x14ac:dyDescent="0.25">
      <c r="B15" s="65"/>
      <c r="C15" s="68"/>
      <c r="D15" s="67"/>
      <c r="F15" s="68"/>
      <c r="G15" s="67"/>
      <c r="H15" s="73"/>
      <c r="I15" s="65"/>
      <c r="J15" s="69"/>
      <c r="K15" s="73"/>
      <c r="L15" s="68"/>
      <c r="O15" s="68"/>
      <c r="P15" s="69"/>
      <c r="R15" s="68"/>
      <c r="S15" s="69"/>
      <c r="U15" s="68"/>
      <c r="X15" s="68"/>
      <c r="AA15" s="68"/>
      <c r="AD15" s="68"/>
      <c r="AG15" s="68"/>
      <c r="AJ15" s="68"/>
      <c r="AK15" s="67"/>
      <c r="AM15" s="68"/>
      <c r="AN15" s="65"/>
      <c r="AO15" s="65"/>
      <c r="AP15" s="65"/>
      <c r="AQ15" s="65"/>
      <c r="AR15" s="67"/>
      <c r="AT15" s="68"/>
      <c r="AU15" s="65"/>
      <c r="AV15" s="65"/>
      <c r="AW15" s="65"/>
      <c r="AX15" s="65"/>
      <c r="AY15" s="65"/>
      <c r="AZ15" s="65"/>
      <c r="BA15" s="65"/>
      <c r="BD15" s="68"/>
      <c r="BG15" s="68"/>
      <c r="BJ15" s="68"/>
      <c r="BK15" s="65"/>
      <c r="BL15" s="65"/>
      <c r="BM15" s="65"/>
      <c r="BN15" s="65"/>
      <c r="BO15" s="65"/>
      <c r="BP15" s="65"/>
      <c r="BQ15" s="65"/>
      <c r="BT15" s="68"/>
      <c r="BW15" s="68"/>
      <c r="BZ15" s="68"/>
      <c r="CC15" s="68"/>
      <c r="CF15" s="68"/>
      <c r="CG15" s="65"/>
      <c r="CH15" s="65"/>
      <c r="CI15" s="65"/>
      <c r="CJ15" s="65"/>
      <c r="CK15" s="67"/>
      <c r="CM15" s="68"/>
      <c r="CN15" s="65"/>
      <c r="CO15" s="65"/>
      <c r="CP15" s="65"/>
      <c r="CQ15" s="65"/>
      <c r="CR15" s="65"/>
      <c r="CS15" s="65"/>
      <c r="CT15" s="65"/>
      <c r="CW15" s="68"/>
      <c r="CZ15" s="68"/>
      <c r="DC15" s="68"/>
      <c r="DD15" s="65"/>
      <c r="DE15" s="65"/>
      <c r="DF15" s="65"/>
      <c r="DH15" s="68"/>
      <c r="DI15" s="69"/>
      <c r="DJ15" s="69"/>
      <c r="DK15" s="68"/>
      <c r="DL15" s="69"/>
      <c r="DM15" s="69"/>
      <c r="DN15" s="68"/>
      <c r="DO15" s="69"/>
      <c r="DP15" s="69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C15" s="65"/>
    </row>
    <row r="16" spans="1:133" s="64" customFormat="1" x14ac:dyDescent="0.25">
      <c r="B16" s="65"/>
      <c r="C16" s="68"/>
      <c r="D16" s="67"/>
      <c r="F16" s="68"/>
      <c r="G16" s="67"/>
      <c r="H16" s="73"/>
      <c r="I16" s="65"/>
      <c r="J16" s="69"/>
      <c r="K16" s="73"/>
      <c r="L16" s="68"/>
      <c r="O16" s="68"/>
      <c r="P16" s="69"/>
      <c r="R16" s="68"/>
      <c r="S16" s="69"/>
      <c r="U16" s="68"/>
      <c r="X16" s="68"/>
      <c r="AA16" s="68"/>
      <c r="AD16" s="68"/>
      <c r="AG16" s="68"/>
      <c r="AJ16" s="68"/>
      <c r="AK16" s="67"/>
      <c r="AM16" s="68"/>
      <c r="AN16" s="65"/>
      <c r="AO16" s="65"/>
      <c r="AP16" s="65"/>
      <c r="AQ16" s="65"/>
      <c r="AR16" s="67"/>
      <c r="AT16" s="68"/>
      <c r="AU16" s="65"/>
      <c r="AV16" s="65"/>
      <c r="AW16" s="65"/>
      <c r="AX16" s="65"/>
      <c r="AY16" s="65"/>
      <c r="AZ16" s="65"/>
      <c r="BA16" s="65"/>
      <c r="BD16" s="68"/>
      <c r="BG16" s="68"/>
      <c r="BJ16" s="68"/>
      <c r="BK16" s="65"/>
      <c r="BL16" s="65"/>
      <c r="BM16" s="65"/>
      <c r="BN16" s="65"/>
      <c r="BO16" s="65"/>
      <c r="BP16" s="65"/>
      <c r="BQ16" s="65"/>
      <c r="BT16" s="68"/>
      <c r="BW16" s="68"/>
      <c r="BZ16" s="68"/>
      <c r="CC16" s="68"/>
      <c r="CF16" s="68"/>
      <c r="CG16" s="65"/>
      <c r="CH16" s="65"/>
      <c r="CI16" s="65"/>
      <c r="CJ16" s="65"/>
      <c r="CK16" s="67"/>
      <c r="CM16" s="68"/>
      <c r="CN16" s="65"/>
      <c r="CO16" s="65"/>
      <c r="CP16" s="65"/>
      <c r="CQ16" s="65"/>
      <c r="CR16" s="65"/>
      <c r="CS16" s="65"/>
      <c r="CT16" s="65"/>
      <c r="CW16" s="68"/>
      <c r="CZ16" s="68"/>
      <c r="DC16" s="68"/>
      <c r="DD16" s="65"/>
      <c r="DE16" s="65"/>
      <c r="DF16" s="65"/>
      <c r="DH16" s="68"/>
      <c r="DI16" s="69"/>
      <c r="DJ16" s="69"/>
      <c r="DK16" s="68"/>
      <c r="DL16" s="69"/>
      <c r="DM16" s="69"/>
      <c r="DN16" s="68"/>
      <c r="DO16" s="69"/>
      <c r="DP16" s="69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C16" s="65"/>
    </row>
    <row r="17" spans="1:133" s="64" customFormat="1" x14ac:dyDescent="0.25">
      <c r="B17" s="65"/>
      <c r="C17" s="68"/>
      <c r="D17" s="67"/>
      <c r="F17" s="68"/>
      <c r="G17" s="67"/>
      <c r="H17" s="73"/>
      <c r="I17" s="65"/>
      <c r="J17" s="69"/>
      <c r="K17" s="73"/>
      <c r="L17" s="68"/>
      <c r="O17" s="68"/>
      <c r="P17" s="69"/>
      <c r="R17" s="68"/>
      <c r="S17" s="69"/>
      <c r="U17" s="68"/>
      <c r="X17" s="68"/>
      <c r="AA17" s="68"/>
      <c r="AD17" s="68"/>
      <c r="AG17" s="68"/>
      <c r="AJ17" s="68"/>
      <c r="AK17" s="67"/>
      <c r="AM17" s="68"/>
      <c r="AN17" s="65"/>
      <c r="AO17" s="65"/>
      <c r="AP17" s="65"/>
      <c r="AQ17" s="65"/>
      <c r="AR17" s="67"/>
      <c r="AT17" s="68"/>
      <c r="AU17" s="65"/>
      <c r="AV17" s="65"/>
      <c r="AW17" s="65"/>
      <c r="AX17" s="65"/>
      <c r="AY17" s="65"/>
      <c r="AZ17" s="65"/>
      <c r="BA17" s="65"/>
      <c r="BD17" s="68"/>
      <c r="BG17" s="68"/>
      <c r="BJ17" s="68"/>
      <c r="BK17" s="65"/>
      <c r="BL17" s="65"/>
      <c r="BM17" s="65"/>
      <c r="BN17" s="65"/>
      <c r="BO17" s="65"/>
      <c r="BP17" s="65"/>
      <c r="BQ17" s="65"/>
      <c r="BT17" s="68"/>
      <c r="BW17" s="68"/>
      <c r="BZ17" s="68"/>
      <c r="CC17" s="68"/>
      <c r="CF17" s="68"/>
      <c r="CG17" s="65"/>
      <c r="CH17" s="65"/>
      <c r="CI17" s="65"/>
      <c r="CJ17" s="65"/>
      <c r="CK17" s="67"/>
      <c r="CM17" s="68"/>
      <c r="CN17" s="65"/>
      <c r="CO17" s="65"/>
      <c r="CP17" s="65"/>
      <c r="CQ17" s="65"/>
      <c r="CR17" s="65"/>
      <c r="CS17" s="65"/>
      <c r="CT17" s="65"/>
      <c r="CW17" s="68"/>
      <c r="CZ17" s="68"/>
      <c r="DC17" s="68"/>
      <c r="DD17" s="65"/>
      <c r="DE17" s="65"/>
      <c r="DF17" s="65"/>
      <c r="DH17" s="68"/>
      <c r="DI17" s="69"/>
      <c r="DJ17" s="69"/>
      <c r="DK17" s="68"/>
      <c r="DL17" s="69"/>
      <c r="DM17" s="69"/>
      <c r="DN17" s="68"/>
      <c r="DO17" s="69"/>
      <c r="DP17" s="69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C17" s="65"/>
    </row>
    <row r="18" spans="1:133" ht="5.25" customHeight="1" x14ac:dyDescent="0.25">
      <c r="A18" s="50"/>
      <c r="B18" s="51"/>
      <c r="C18" s="46"/>
      <c r="D18" s="56"/>
      <c r="E18" s="50"/>
      <c r="F18" s="46"/>
      <c r="G18" s="56"/>
      <c r="H18" s="74"/>
      <c r="I18" s="50"/>
      <c r="J18" s="50"/>
      <c r="K18" s="74"/>
      <c r="L18" s="46"/>
      <c r="M18" s="50"/>
      <c r="N18" s="50"/>
      <c r="O18" s="46"/>
      <c r="P18" s="56"/>
      <c r="Q18" s="50"/>
      <c r="R18" s="46"/>
      <c r="S18" s="56"/>
      <c r="T18" s="50"/>
      <c r="U18" s="43"/>
      <c r="V18" s="50"/>
      <c r="W18" s="50"/>
      <c r="X18" s="43"/>
      <c r="Y18" s="50"/>
      <c r="Z18" s="50"/>
      <c r="AA18" s="43"/>
      <c r="AB18" s="50"/>
      <c r="AC18" s="50"/>
      <c r="AD18" s="43"/>
      <c r="AE18" s="50"/>
      <c r="AF18" s="50"/>
      <c r="AG18" s="43"/>
      <c r="AH18" s="50"/>
      <c r="AI18" s="50"/>
      <c r="AJ18" s="43"/>
      <c r="AK18" s="50"/>
      <c r="AL18" s="50"/>
      <c r="AM18" s="43"/>
      <c r="AN18" s="50"/>
      <c r="AO18" s="50"/>
      <c r="AP18" s="50"/>
      <c r="AQ18" s="50"/>
      <c r="AR18" s="50"/>
      <c r="AS18" s="50"/>
      <c r="AT18" s="43"/>
      <c r="AU18" s="50"/>
      <c r="AV18" s="50"/>
      <c r="AW18" s="50"/>
      <c r="AX18" s="50"/>
      <c r="AY18" s="50"/>
      <c r="AZ18" s="50"/>
      <c r="BA18" s="50"/>
      <c r="BB18" s="50"/>
      <c r="BC18" s="50"/>
      <c r="BD18" s="43"/>
      <c r="BE18" s="50"/>
      <c r="BF18" s="50"/>
      <c r="BG18" s="43"/>
      <c r="BH18" s="50"/>
      <c r="BI18" s="50"/>
      <c r="BJ18" s="43"/>
      <c r="BK18" s="50"/>
      <c r="BL18" s="50"/>
      <c r="BM18" s="50"/>
      <c r="BN18" s="50"/>
      <c r="BO18" s="50"/>
      <c r="BP18" s="50"/>
      <c r="BQ18" s="50"/>
      <c r="BR18" s="50"/>
      <c r="BS18" s="50"/>
      <c r="BT18" s="46"/>
      <c r="BU18" s="50"/>
      <c r="BV18" s="50"/>
      <c r="BW18" s="43"/>
      <c r="BX18" s="50"/>
      <c r="BY18" s="50"/>
      <c r="BZ18" s="43"/>
      <c r="CA18" s="50"/>
      <c r="CB18" s="50"/>
      <c r="CC18" s="43"/>
      <c r="CD18" s="50"/>
      <c r="CE18" s="50"/>
      <c r="CF18" s="43"/>
      <c r="CG18" s="50"/>
      <c r="CH18" s="50"/>
      <c r="CI18" s="50"/>
      <c r="CJ18" s="50"/>
      <c r="CK18" s="50"/>
      <c r="CL18" s="50"/>
      <c r="CM18" s="43"/>
      <c r="CN18" s="50"/>
      <c r="CO18" s="50"/>
      <c r="CP18" s="50"/>
      <c r="CQ18" s="50"/>
      <c r="CR18" s="50"/>
      <c r="CS18" s="50"/>
      <c r="CT18" s="50"/>
      <c r="CU18" s="50"/>
      <c r="CV18" s="50"/>
      <c r="CW18" s="46"/>
      <c r="CX18" s="50"/>
      <c r="CY18" s="50"/>
      <c r="CZ18" s="46"/>
      <c r="DA18" s="50"/>
      <c r="DB18" s="50"/>
      <c r="DC18" s="43"/>
      <c r="DD18" s="50"/>
      <c r="DE18" s="50"/>
      <c r="DF18" s="50"/>
      <c r="DG18" s="50"/>
      <c r="DH18" s="43"/>
      <c r="DI18" s="50"/>
      <c r="DJ18" s="50"/>
      <c r="DK18" s="43"/>
      <c r="DL18" s="50"/>
      <c r="DM18" s="50"/>
      <c r="DN18" s="43"/>
      <c r="DO18" s="50"/>
      <c r="DP18" s="5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</row>
    <row r="19" spans="1:133" s="31" customFormat="1" ht="25.5" x14ac:dyDescent="0.25">
      <c r="B19" s="26" t="s">
        <v>5</v>
      </c>
      <c r="C19" s="52">
        <f>COUNTIF(C2:C17,"&lt;&gt;")</f>
        <v>0</v>
      </c>
      <c r="D19" s="57"/>
      <c r="E19" s="26" t="s">
        <v>7</v>
      </c>
      <c r="F19" s="44">
        <f>COUNTIF(F2:F17,2)</f>
        <v>0</v>
      </c>
      <c r="G19" s="57"/>
      <c r="H19" s="77" t="s">
        <v>9</v>
      </c>
      <c r="I19" s="12">
        <f>COUNTIF(I2:I17,6)</f>
        <v>0</v>
      </c>
      <c r="J19" s="17"/>
      <c r="K19" s="75" t="s">
        <v>81</v>
      </c>
      <c r="L19" s="52">
        <f>COUNTIF(L2:L17,1)</f>
        <v>0</v>
      </c>
      <c r="N19" s="26" t="s">
        <v>15</v>
      </c>
      <c r="O19" s="52">
        <f>COUNTIF(O2:O17,1)</f>
        <v>0</v>
      </c>
      <c r="P19" s="58"/>
      <c r="Q19" s="26" t="s">
        <v>82</v>
      </c>
      <c r="R19" s="44">
        <f>COUNTIF(R2:R17,1)</f>
        <v>0</v>
      </c>
      <c r="S19" s="58"/>
      <c r="T19" s="26" t="s">
        <v>82</v>
      </c>
      <c r="U19" s="44">
        <f>COUNTIF(U2:U17,1)</f>
        <v>0</v>
      </c>
      <c r="V19" s="58"/>
      <c r="W19" s="26" t="s">
        <v>82</v>
      </c>
      <c r="X19" s="44">
        <f>COUNTIF(X2:X17,1)</f>
        <v>0</v>
      </c>
      <c r="Y19" s="58"/>
      <c r="Z19" s="26" t="s">
        <v>82</v>
      </c>
      <c r="AA19" s="44">
        <f>COUNTIF(AA2:AA17,1)</f>
        <v>0</v>
      </c>
      <c r="AB19" s="58"/>
      <c r="AC19" s="26" t="s">
        <v>82</v>
      </c>
      <c r="AD19" s="44">
        <f>COUNTIF(AD2:AD17,1)</f>
        <v>0</v>
      </c>
      <c r="AE19" s="58"/>
      <c r="AF19" s="26" t="s">
        <v>82</v>
      </c>
      <c r="AG19" s="44">
        <f>COUNTIF(AG2:AG17,1)</f>
        <v>0</v>
      </c>
      <c r="AH19" s="58"/>
      <c r="AI19" s="26" t="s">
        <v>82</v>
      </c>
      <c r="AJ19" s="52">
        <f>COUNTIF(AJ2:AJ17,1)</f>
        <v>0</v>
      </c>
      <c r="AK19" s="59"/>
      <c r="AL19" s="26" t="s">
        <v>83</v>
      </c>
      <c r="AM19" s="44">
        <f>COUNTIF(AM2:AM17,"Y")</f>
        <v>0</v>
      </c>
      <c r="AR19" s="60"/>
      <c r="AS19" s="26" t="s">
        <v>49</v>
      </c>
      <c r="AT19" s="44">
        <f>COUNTIF(AT2:AT17,"Y")</f>
        <v>0</v>
      </c>
      <c r="BC19" s="26" t="s">
        <v>82</v>
      </c>
      <c r="BD19" s="44">
        <f>COUNTIF(BD2:BD17,1)</f>
        <v>0</v>
      </c>
      <c r="BF19" s="26" t="s">
        <v>82</v>
      </c>
      <c r="BG19" s="44">
        <f>COUNTIF(BG2:BG17,1)</f>
        <v>0</v>
      </c>
      <c r="BI19" s="26" t="s">
        <v>57</v>
      </c>
      <c r="BJ19" s="44">
        <f>COUNTIF(BJ2:BJ17,"Y")</f>
        <v>0</v>
      </c>
      <c r="BS19" s="26" t="s">
        <v>82</v>
      </c>
      <c r="BT19" s="44">
        <f>COUNTIF(BT2:BT17,1)</f>
        <v>0</v>
      </c>
      <c r="BU19" s="32"/>
      <c r="BV19" s="26" t="s">
        <v>82</v>
      </c>
      <c r="BW19" s="44">
        <f>COUNTIF(BW2:BW17,1)</f>
        <v>0</v>
      </c>
      <c r="BX19" s="32"/>
      <c r="BY19" s="26" t="s">
        <v>82</v>
      </c>
      <c r="BZ19" s="44">
        <f>COUNTIF(BZ2:BZ17,1)</f>
        <v>0</v>
      </c>
      <c r="CA19" s="32"/>
      <c r="CB19" s="26" t="s">
        <v>82</v>
      </c>
      <c r="CC19" s="44">
        <f>COUNTIF(CC2:CC17,1)</f>
        <v>0</v>
      </c>
      <c r="CD19" s="32"/>
      <c r="CE19" s="26" t="s">
        <v>84</v>
      </c>
      <c r="CF19" s="44">
        <f>COUNTIF(CF2:CF17,"Y")</f>
        <v>0</v>
      </c>
      <c r="CL19" s="26" t="s">
        <v>67</v>
      </c>
      <c r="CM19" s="44">
        <f>COUNTIF(CM2:CM17,"Y")</f>
        <v>0</v>
      </c>
      <c r="CV19" s="26" t="s">
        <v>82</v>
      </c>
      <c r="CW19" s="44">
        <f>COUNTIF(CW2:CW17,1)</f>
        <v>0</v>
      </c>
      <c r="CY19" s="26" t="s">
        <v>82</v>
      </c>
      <c r="CZ19" s="44">
        <f>COUNTIF(CZ2:CZ17,1)</f>
        <v>0</v>
      </c>
      <c r="DB19" s="26" t="s">
        <v>76</v>
      </c>
      <c r="DC19" s="44">
        <f>COUNTIF(DC2:DC17,"Y")</f>
        <v>0</v>
      </c>
      <c r="DG19" s="26" t="s">
        <v>82</v>
      </c>
      <c r="DH19" s="44">
        <f>COUNTIF(DH2:DH17,1)</f>
        <v>0</v>
      </c>
      <c r="DJ19" s="26" t="s">
        <v>82</v>
      </c>
      <c r="DK19" s="44">
        <f>COUNTIF(DK2:DK17,1)</f>
        <v>0</v>
      </c>
      <c r="DM19" s="26" t="s">
        <v>82</v>
      </c>
      <c r="DN19" s="44">
        <f>COUNTIF(DN2:DN17,1)</f>
        <v>0</v>
      </c>
      <c r="DP19" s="30" t="s">
        <v>0</v>
      </c>
      <c r="DQ19" s="13">
        <f>$C$19-DQ20</f>
        <v>0</v>
      </c>
      <c r="DR19" s="13">
        <f t="shared" ref="DR19:EA19" si="0">$C$19-DR20</f>
        <v>0</v>
      </c>
      <c r="DS19" s="13">
        <f t="shared" si="0"/>
        <v>0</v>
      </c>
      <c r="DT19" s="13">
        <f t="shared" si="0"/>
        <v>0</v>
      </c>
      <c r="DU19" s="13">
        <f t="shared" si="0"/>
        <v>0</v>
      </c>
      <c r="DV19" s="13">
        <f t="shared" si="0"/>
        <v>0</v>
      </c>
      <c r="DW19" s="13">
        <f t="shared" si="0"/>
        <v>0</v>
      </c>
      <c r="DX19" s="13">
        <f t="shared" si="0"/>
        <v>0</v>
      </c>
      <c r="DY19" s="13">
        <f t="shared" si="0"/>
        <v>0</v>
      </c>
      <c r="DZ19" s="13">
        <f t="shared" si="0"/>
        <v>0</v>
      </c>
      <c r="EA19" s="13">
        <f t="shared" si="0"/>
        <v>0</v>
      </c>
    </row>
    <row r="20" spans="1:133" s="31" customFormat="1" ht="25.5" x14ac:dyDescent="0.25">
      <c r="C20" s="16"/>
      <c r="E20" s="26" t="s">
        <v>8</v>
      </c>
      <c r="F20" s="44">
        <f>COUNTIF(F2:F17,1)</f>
        <v>0</v>
      </c>
      <c r="G20" s="57"/>
      <c r="H20" s="77" t="s">
        <v>10</v>
      </c>
      <c r="I20" s="12">
        <f>COUNTIF(I2:I17,5)</f>
        <v>0</v>
      </c>
      <c r="J20" s="17"/>
      <c r="K20" s="76" t="s">
        <v>85</v>
      </c>
      <c r="L20" s="52">
        <f>COUNTIF(L2:L17,2)</f>
        <v>0</v>
      </c>
      <c r="N20" s="26" t="s">
        <v>86</v>
      </c>
      <c r="O20" s="52">
        <f>COUNTIF(O2:O17,1)</f>
        <v>0</v>
      </c>
      <c r="P20" s="58"/>
      <c r="Q20" s="26" t="s">
        <v>87</v>
      </c>
      <c r="R20" s="44">
        <f>COUNTIF(R2:R17,2)</f>
        <v>0</v>
      </c>
      <c r="S20" s="58"/>
      <c r="T20" s="26" t="s">
        <v>87</v>
      </c>
      <c r="U20" s="44">
        <f>COUNTIF(U2:U17,2)</f>
        <v>0</v>
      </c>
      <c r="V20" s="58"/>
      <c r="W20" s="26" t="s">
        <v>87</v>
      </c>
      <c r="X20" s="44">
        <f>COUNTIF(X2:X17,2)</f>
        <v>0</v>
      </c>
      <c r="Y20" s="58"/>
      <c r="Z20" s="26" t="s">
        <v>87</v>
      </c>
      <c r="AA20" s="44">
        <f>COUNTIF(AA2:AA17,2)</f>
        <v>0</v>
      </c>
      <c r="AB20" s="58"/>
      <c r="AC20" s="26" t="s">
        <v>87</v>
      </c>
      <c r="AD20" s="44">
        <f>COUNTIF(AD2:AD17,2)</f>
        <v>0</v>
      </c>
      <c r="AE20" s="58"/>
      <c r="AF20" s="26" t="s">
        <v>87</v>
      </c>
      <c r="AG20" s="44">
        <f>COUNTIF(AG2:AG17,2)</f>
        <v>0</v>
      </c>
      <c r="AH20" s="58"/>
      <c r="AI20" s="26" t="s">
        <v>87</v>
      </c>
      <c r="AJ20" s="52">
        <f>COUNTIF(AJ2:AJ17,2)</f>
        <v>0</v>
      </c>
      <c r="AK20" s="59"/>
      <c r="AL20" s="26" t="s">
        <v>45</v>
      </c>
      <c r="AM20" s="44">
        <f>COUNTIF(AN2:AN17,"Y")</f>
        <v>0</v>
      </c>
      <c r="AR20" s="60"/>
      <c r="AS20" s="26" t="s">
        <v>50</v>
      </c>
      <c r="AT20" s="44">
        <f>COUNTIF(AU2:AU17,"Y")</f>
        <v>0</v>
      </c>
      <c r="BC20" s="26" t="s">
        <v>87</v>
      </c>
      <c r="BD20" s="44">
        <f>COUNTIF(BD2:BD17,2)</f>
        <v>0</v>
      </c>
      <c r="BF20" s="26" t="s">
        <v>87</v>
      </c>
      <c r="BG20" s="44">
        <f>COUNTIF(BG2:BG17,2)</f>
        <v>0</v>
      </c>
      <c r="BI20" s="26" t="s">
        <v>58</v>
      </c>
      <c r="BJ20" s="44">
        <f>COUNTIF(BK2:BK17,"Y")</f>
        <v>0</v>
      </c>
      <c r="BS20" s="26" t="s">
        <v>87</v>
      </c>
      <c r="BT20" s="44">
        <f>COUNTIF(BT2:BT17,2)</f>
        <v>0</v>
      </c>
      <c r="BU20" s="32"/>
      <c r="BV20" s="26" t="s">
        <v>87</v>
      </c>
      <c r="BW20" s="44">
        <f>COUNTIF(BW2:BW17,2)</f>
        <v>0</v>
      </c>
      <c r="BX20" s="32"/>
      <c r="BY20" s="26" t="s">
        <v>87</v>
      </c>
      <c r="BZ20" s="44">
        <f>COUNTIF(BZ2:BZ17,2)</f>
        <v>0</v>
      </c>
      <c r="CA20" s="32"/>
      <c r="CB20" s="26" t="s">
        <v>87</v>
      </c>
      <c r="CC20" s="44">
        <f>COUNTIF(CC2:CC17,2)</f>
        <v>0</v>
      </c>
      <c r="CD20" s="32"/>
      <c r="CE20" s="26" t="s">
        <v>88</v>
      </c>
      <c r="CF20" s="44">
        <f>COUNTIF(CG2:CG17,"Y")</f>
        <v>0</v>
      </c>
      <c r="CL20" s="26" t="s">
        <v>68</v>
      </c>
      <c r="CM20" s="44">
        <f>COUNTIF(CN2:CN17,"Y")</f>
        <v>0</v>
      </c>
      <c r="CV20" s="26" t="s">
        <v>87</v>
      </c>
      <c r="CW20" s="44">
        <f>COUNTIF(CW2:CW17,2)</f>
        <v>0</v>
      </c>
      <c r="CY20" s="26" t="s">
        <v>87</v>
      </c>
      <c r="CZ20" s="44">
        <f>COUNTIF(CZ2:CZ17,2)</f>
        <v>0</v>
      </c>
      <c r="DB20" s="26" t="s">
        <v>77</v>
      </c>
      <c r="DC20" s="44">
        <f>COUNTIF(DD2:DD17,"Y")</f>
        <v>0</v>
      </c>
      <c r="DG20" s="26" t="s">
        <v>87</v>
      </c>
      <c r="DH20" s="44">
        <f>COUNTIF(DH2:DH17,2)</f>
        <v>0</v>
      </c>
      <c r="DJ20" s="26" t="s">
        <v>87</v>
      </c>
      <c r="DK20" s="44">
        <f>COUNTIF(DK2:DK17,2)</f>
        <v>0</v>
      </c>
      <c r="DM20" s="26" t="s">
        <v>87</v>
      </c>
      <c r="DN20" s="44">
        <f>COUNTIF(DN2:DN17,2)</f>
        <v>0</v>
      </c>
      <c r="DP20" s="30" t="s">
        <v>6</v>
      </c>
      <c r="DQ20" s="13">
        <f>COUNTIF(DQ2:DQ17,"Y")</f>
        <v>0</v>
      </c>
      <c r="DR20" s="13">
        <f t="shared" ref="DR20:EA20" si="1">COUNTIF(DR2:DR17,"Y")</f>
        <v>0</v>
      </c>
      <c r="DS20" s="13">
        <f t="shared" si="1"/>
        <v>0</v>
      </c>
      <c r="DT20" s="13">
        <f t="shared" si="1"/>
        <v>0</v>
      </c>
      <c r="DU20" s="13">
        <f t="shared" si="1"/>
        <v>0</v>
      </c>
      <c r="DV20" s="13">
        <f t="shared" si="1"/>
        <v>0</v>
      </c>
      <c r="DW20" s="13">
        <f t="shared" si="1"/>
        <v>0</v>
      </c>
      <c r="DX20" s="13">
        <f t="shared" si="1"/>
        <v>0</v>
      </c>
      <c r="DY20" s="13">
        <f t="shared" si="1"/>
        <v>0</v>
      </c>
      <c r="DZ20" s="13">
        <f t="shared" si="1"/>
        <v>0</v>
      </c>
      <c r="EA20" s="13">
        <f t="shared" si="1"/>
        <v>0</v>
      </c>
    </row>
    <row r="21" spans="1:133" s="31" customFormat="1" ht="25.5" x14ac:dyDescent="0.25">
      <c r="C21" s="16"/>
      <c r="F21" s="16"/>
      <c r="G21" s="61"/>
      <c r="H21" s="77" t="s">
        <v>11</v>
      </c>
      <c r="I21" s="12">
        <f>COUNTIF(I2:I17,4)</f>
        <v>0</v>
      </c>
      <c r="J21" s="17"/>
      <c r="K21" s="75" t="s">
        <v>89</v>
      </c>
      <c r="L21" s="52">
        <f>COUNTIF(L2:L17,3)</f>
        <v>0</v>
      </c>
      <c r="N21" s="26" t="s">
        <v>90</v>
      </c>
      <c r="O21" s="52">
        <f>COUNTIF(O2:O17,1)</f>
        <v>0</v>
      </c>
      <c r="P21" s="58"/>
      <c r="Q21" s="26" t="s">
        <v>91</v>
      </c>
      <c r="R21" s="44">
        <f>COUNTIF(R2:R17,3)</f>
        <v>0</v>
      </c>
      <c r="S21" s="58"/>
      <c r="T21" s="26" t="s">
        <v>91</v>
      </c>
      <c r="U21" s="44">
        <f>COUNTIF(U2:U17,3)</f>
        <v>0</v>
      </c>
      <c r="V21" s="58"/>
      <c r="W21" s="26" t="s">
        <v>91</v>
      </c>
      <c r="X21" s="44">
        <f>COUNTIF(X2:X17,3)</f>
        <v>0</v>
      </c>
      <c r="Y21" s="58"/>
      <c r="Z21" s="26" t="s">
        <v>91</v>
      </c>
      <c r="AA21" s="44">
        <f>COUNTIF(AA2:AA17,3)</f>
        <v>0</v>
      </c>
      <c r="AB21" s="58"/>
      <c r="AC21" s="26" t="s">
        <v>91</v>
      </c>
      <c r="AD21" s="44">
        <f>COUNTIF(AD2:AD17,3)</f>
        <v>0</v>
      </c>
      <c r="AE21" s="58"/>
      <c r="AF21" s="26" t="s">
        <v>91</v>
      </c>
      <c r="AG21" s="44">
        <f>COUNTIF(AG2:AG17,3)</f>
        <v>0</v>
      </c>
      <c r="AH21" s="58"/>
      <c r="AI21" s="26" t="s">
        <v>91</v>
      </c>
      <c r="AJ21" s="52">
        <f>COUNTIF(AJ2:AJ17,3)</f>
        <v>0</v>
      </c>
      <c r="AK21" s="59"/>
      <c r="AL21" s="26" t="s">
        <v>46</v>
      </c>
      <c r="AM21" s="44">
        <f>COUNTIF(AO2:AO17,"Y")</f>
        <v>0</v>
      </c>
      <c r="AS21" s="26" t="s">
        <v>51</v>
      </c>
      <c r="AT21" s="44">
        <f>COUNTIF(AV2:AV17,"Y")</f>
        <v>0</v>
      </c>
      <c r="BC21" s="26" t="s">
        <v>91</v>
      </c>
      <c r="BD21" s="44">
        <f>COUNTIF(BD2:BD17,3)</f>
        <v>0</v>
      </c>
      <c r="BF21" s="26" t="s">
        <v>91</v>
      </c>
      <c r="BG21" s="44">
        <f>COUNTIF(BG2:BG17,3)</f>
        <v>0</v>
      </c>
      <c r="BI21" s="26" t="s">
        <v>59</v>
      </c>
      <c r="BJ21" s="44">
        <f>COUNTIF(BL2:BL17,"Y")</f>
        <v>0</v>
      </c>
      <c r="BS21" s="26" t="s">
        <v>91</v>
      </c>
      <c r="BT21" s="44">
        <f>COUNTIF(BT2:BT17,3)</f>
        <v>0</v>
      </c>
      <c r="BU21" s="32"/>
      <c r="BV21" s="26" t="s">
        <v>91</v>
      </c>
      <c r="BW21" s="44">
        <f>COUNTIF(BW2:BW17,3)</f>
        <v>0</v>
      </c>
      <c r="BX21" s="32"/>
      <c r="BY21" s="26" t="s">
        <v>91</v>
      </c>
      <c r="BZ21" s="44">
        <f>COUNTIF(BZ2:BZ17,3)</f>
        <v>0</v>
      </c>
      <c r="CA21" s="32"/>
      <c r="CB21" s="26" t="s">
        <v>91</v>
      </c>
      <c r="CC21" s="44">
        <f>COUNTIF(CC2:CC17,3)</f>
        <v>0</v>
      </c>
      <c r="CD21" s="32"/>
      <c r="CE21" s="26" t="s">
        <v>92</v>
      </c>
      <c r="CF21" s="44">
        <f>COUNTIF(CH2:CH17,"Y")</f>
        <v>0</v>
      </c>
      <c r="CL21" s="26" t="s">
        <v>69</v>
      </c>
      <c r="CM21" s="44">
        <f>COUNTIF(CO2:CO17,"Y")</f>
        <v>0</v>
      </c>
      <c r="CV21" s="26" t="s">
        <v>91</v>
      </c>
      <c r="CW21" s="44">
        <f>COUNTIF(CW2:CW17,3)</f>
        <v>0</v>
      </c>
      <c r="CY21" s="26" t="s">
        <v>91</v>
      </c>
      <c r="CZ21" s="44">
        <f>COUNTIF(CZ2:CZ17,3)</f>
        <v>0</v>
      </c>
      <c r="DB21" s="26" t="s">
        <v>47</v>
      </c>
      <c r="DC21" s="44">
        <f>COUNTIF(DE2:DE17,"Y")</f>
        <v>0</v>
      </c>
      <c r="DG21" s="26" t="s">
        <v>91</v>
      </c>
      <c r="DH21" s="44">
        <f>COUNTIF(DH2:DH17,3)</f>
        <v>0</v>
      </c>
      <c r="DJ21" s="26" t="s">
        <v>91</v>
      </c>
      <c r="DK21" s="44">
        <f>COUNTIF(DK2:DK17,3)</f>
        <v>0</v>
      </c>
      <c r="DM21" s="26" t="s">
        <v>91</v>
      </c>
      <c r="DN21" s="44">
        <f>COUNTIF(DN2:DN17,3)</f>
        <v>0</v>
      </c>
    </row>
    <row r="22" spans="1:133" s="31" customFormat="1" ht="38.25" x14ac:dyDescent="0.25">
      <c r="C22" s="16"/>
      <c r="F22" s="16"/>
      <c r="H22" s="77" t="s">
        <v>12</v>
      </c>
      <c r="I22" s="13">
        <f>COUNTIF(I2:I17,3)</f>
        <v>0</v>
      </c>
      <c r="J22" s="14"/>
      <c r="K22" s="71"/>
      <c r="L22" s="16"/>
      <c r="O22" s="16"/>
      <c r="Q22" s="26" t="s">
        <v>93</v>
      </c>
      <c r="R22" s="44">
        <f>COUNTIF(R2:R17,4)</f>
        <v>0</v>
      </c>
      <c r="S22" s="58"/>
      <c r="T22" s="26" t="s">
        <v>93</v>
      </c>
      <c r="U22" s="44">
        <f>COUNTIF(U2:U17,4)</f>
        <v>0</v>
      </c>
      <c r="V22" s="58"/>
      <c r="W22" s="26" t="s">
        <v>93</v>
      </c>
      <c r="X22" s="44">
        <f>COUNTIF(X2:X17,4)</f>
        <v>0</v>
      </c>
      <c r="Y22" s="58"/>
      <c r="Z22" s="26" t="s">
        <v>93</v>
      </c>
      <c r="AA22" s="44">
        <f>COUNTIF(AA2:AA17,4)</f>
        <v>0</v>
      </c>
      <c r="AB22" s="58"/>
      <c r="AC22" s="26" t="s">
        <v>93</v>
      </c>
      <c r="AD22" s="44">
        <f>COUNTIF(AD2:AD17,4)</f>
        <v>0</v>
      </c>
      <c r="AE22" s="58"/>
      <c r="AF22" s="26" t="s">
        <v>93</v>
      </c>
      <c r="AG22" s="44">
        <f>COUNTIF(AG2:AG17,4)</f>
        <v>0</v>
      </c>
      <c r="AH22" s="58"/>
      <c r="AI22" s="26" t="s">
        <v>93</v>
      </c>
      <c r="AJ22" s="52">
        <f>COUNTIF(AJ2:AJ17,4)</f>
        <v>0</v>
      </c>
      <c r="AK22" s="59"/>
      <c r="AL22" s="26" t="s">
        <v>47</v>
      </c>
      <c r="AM22" s="44">
        <f>COUNTIF(AP2:AP17,"Y")</f>
        <v>0</v>
      </c>
      <c r="AS22" s="26" t="s">
        <v>94</v>
      </c>
      <c r="AT22" s="44">
        <f>COUNTIF(AW2:AW17,"Y")</f>
        <v>0</v>
      </c>
      <c r="BC22" s="26" t="s">
        <v>93</v>
      </c>
      <c r="BD22" s="44">
        <f>COUNTIF(BD2:BD17,4)</f>
        <v>0</v>
      </c>
      <c r="BF22" s="26" t="s">
        <v>93</v>
      </c>
      <c r="BG22" s="44">
        <f>COUNTIF(BG2:BG17,4)</f>
        <v>0</v>
      </c>
      <c r="BI22" s="26" t="s">
        <v>60</v>
      </c>
      <c r="BJ22" s="44">
        <f>COUNTIF(BM2:BM17,"Y")</f>
        <v>0</v>
      </c>
      <c r="BS22" s="26" t="s">
        <v>93</v>
      </c>
      <c r="BT22" s="44">
        <f>COUNTIF(BT2:BT17,4)</f>
        <v>0</v>
      </c>
      <c r="BU22" s="32"/>
      <c r="BV22" s="26" t="s">
        <v>93</v>
      </c>
      <c r="BW22" s="44">
        <f>COUNTIF(BW2:BW17,4)</f>
        <v>0</v>
      </c>
      <c r="BX22" s="32"/>
      <c r="BY22" s="26" t="s">
        <v>93</v>
      </c>
      <c r="BZ22" s="44">
        <f>COUNTIF(BZ2:BZ17,4)</f>
        <v>0</v>
      </c>
      <c r="CA22" s="32"/>
      <c r="CB22" s="26" t="s">
        <v>93</v>
      </c>
      <c r="CC22" s="44">
        <f>COUNTIF(CC2:CC17,4)</f>
        <v>0</v>
      </c>
      <c r="CD22" s="32"/>
      <c r="CE22" s="26" t="s">
        <v>95</v>
      </c>
      <c r="CF22" s="44">
        <f>COUNTIF(CI2:CI17,"Y")</f>
        <v>0</v>
      </c>
      <c r="CL22" s="26" t="s">
        <v>70</v>
      </c>
      <c r="CM22" s="44">
        <f>COUNTIF(CP2:CP17,"Y")</f>
        <v>0</v>
      </c>
      <c r="CV22" s="26" t="s">
        <v>93</v>
      </c>
      <c r="CW22" s="44">
        <f>COUNTIF(CW2:CW17,4)</f>
        <v>0</v>
      </c>
      <c r="CY22" s="26" t="s">
        <v>93</v>
      </c>
      <c r="CZ22" s="44">
        <f>COUNTIF(CZ2:CZ17,4)</f>
        <v>0</v>
      </c>
      <c r="DB22" s="26" t="s">
        <v>78</v>
      </c>
      <c r="DC22" s="44">
        <f>COUNTIF(DF2:DF17,"Y")</f>
        <v>0</v>
      </c>
      <c r="DG22" s="26" t="s">
        <v>93</v>
      </c>
      <c r="DH22" s="44">
        <f>COUNTIF(DH2:DH17,4)</f>
        <v>0</v>
      </c>
      <c r="DJ22" s="26" t="s">
        <v>93</v>
      </c>
      <c r="DK22" s="44">
        <f>COUNTIF(DK2:DK17,4)</f>
        <v>0</v>
      </c>
      <c r="DM22" s="26" t="s">
        <v>93</v>
      </c>
      <c r="DN22" s="44">
        <f>COUNTIF(DN2:DN17,4)</f>
        <v>0</v>
      </c>
    </row>
    <row r="23" spans="1:133" s="31" customFormat="1" ht="25.5" x14ac:dyDescent="0.25">
      <c r="C23" s="16"/>
      <c r="F23" s="16"/>
      <c r="H23" s="77" t="s">
        <v>13</v>
      </c>
      <c r="I23" s="13">
        <f>COUNTIF(I2:I17,2)</f>
        <v>0</v>
      </c>
      <c r="J23" s="14"/>
      <c r="K23" s="71"/>
      <c r="L23" s="16"/>
      <c r="O23" s="16"/>
      <c r="Q23" s="62" t="s">
        <v>96</v>
      </c>
      <c r="R23" s="44">
        <f>COUNTIF(R2:R17,5)</f>
        <v>0</v>
      </c>
      <c r="S23" s="58"/>
      <c r="T23" s="62" t="s">
        <v>96</v>
      </c>
      <c r="U23" s="44">
        <f>COUNTIF(U2:U17,5)</f>
        <v>0</v>
      </c>
      <c r="V23" s="58"/>
      <c r="W23" s="62" t="s">
        <v>96</v>
      </c>
      <c r="X23" s="44">
        <f>COUNTIF(X2:X17,5)</f>
        <v>0</v>
      </c>
      <c r="Y23" s="58"/>
      <c r="Z23" s="62" t="s">
        <v>96</v>
      </c>
      <c r="AA23" s="44">
        <f>COUNTIF(AA2:AA17,5)</f>
        <v>0</v>
      </c>
      <c r="AB23" s="58"/>
      <c r="AC23" s="62" t="s">
        <v>96</v>
      </c>
      <c r="AD23" s="44">
        <f>COUNTIF(AD2:AD17,5)</f>
        <v>0</v>
      </c>
      <c r="AE23" s="58"/>
      <c r="AF23" s="62" t="s">
        <v>96</v>
      </c>
      <c r="AG23" s="44">
        <f>COUNTIF(AG2:AG17,5)</f>
        <v>0</v>
      </c>
      <c r="AH23" s="58"/>
      <c r="AI23" s="62" t="s">
        <v>96</v>
      </c>
      <c r="AJ23" s="52">
        <f>COUNTIF(AJ2:AJ17,5)</f>
        <v>0</v>
      </c>
      <c r="AK23" s="59"/>
      <c r="AL23" s="26" t="s">
        <v>48</v>
      </c>
      <c r="AM23" s="44">
        <f>COUNTIF(AQ2:AQ17,"Y")</f>
        <v>0</v>
      </c>
      <c r="AS23" s="26" t="s">
        <v>97</v>
      </c>
      <c r="AT23" s="44">
        <f>COUNTIF(AX2:AX17,"Y")</f>
        <v>0</v>
      </c>
      <c r="BC23" s="62" t="s">
        <v>96</v>
      </c>
      <c r="BD23" s="44">
        <f>COUNTIF(BD2:BD17,5)</f>
        <v>0</v>
      </c>
      <c r="BF23" s="62" t="s">
        <v>96</v>
      </c>
      <c r="BG23" s="44">
        <f>COUNTIF(BG2:BG17,5)</f>
        <v>0</v>
      </c>
      <c r="BI23" s="26" t="s">
        <v>61</v>
      </c>
      <c r="BJ23" s="44">
        <f>COUNTIF(BN2:BN17,"Y")</f>
        <v>0</v>
      </c>
      <c r="BS23" s="62" t="s">
        <v>96</v>
      </c>
      <c r="BT23" s="44">
        <f>COUNTIF(BT2:BT17,5)</f>
        <v>0</v>
      </c>
      <c r="BU23" s="32"/>
      <c r="BV23" s="62" t="s">
        <v>96</v>
      </c>
      <c r="BW23" s="44">
        <f>COUNTIF(BW2:BW17,5)</f>
        <v>0</v>
      </c>
      <c r="BX23" s="32"/>
      <c r="BY23" s="62" t="s">
        <v>96</v>
      </c>
      <c r="BZ23" s="44">
        <f>COUNTIF(BZ2:BZ17,5)</f>
        <v>0</v>
      </c>
      <c r="CA23" s="32"/>
      <c r="CB23" s="62" t="s">
        <v>96</v>
      </c>
      <c r="CC23" s="44">
        <f>COUNTIF(CC2:CC17,5)</f>
        <v>0</v>
      </c>
      <c r="CD23" s="32"/>
      <c r="CE23" s="26" t="s">
        <v>48</v>
      </c>
      <c r="CF23" s="44">
        <f>COUNTIF(CJ2:CJ17,"Y")</f>
        <v>0</v>
      </c>
      <c r="CL23" s="26" t="s">
        <v>71</v>
      </c>
      <c r="CM23" s="44">
        <f>COUNTIF(CQ2:CQ17,"Y")</f>
        <v>0</v>
      </c>
      <c r="CV23" s="62" t="s">
        <v>96</v>
      </c>
      <c r="CW23" s="44">
        <f>COUNTIF(CW2:CW17,5)</f>
        <v>0</v>
      </c>
      <c r="CY23" s="62" t="s">
        <v>96</v>
      </c>
      <c r="CZ23" s="44">
        <f>COUNTIF(CZ2:CZ17,5)</f>
        <v>0</v>
      </c>
      <c r="DB23" s="25" t="s">
        <v>5</v>
      </c>
      <c r="DC23" s="45">
        <f>SUM(DC19:DC22)</f>
        <v>0</v>
      </c>
      <c r="DG23" s="62" t="s">
        <v>96</v>
      </c>
      <c r="DH23" s="44">
        <f>COUNTIF(DH2:DH17,5)</f>
        <v>0</v>
      </c>
      <c r="DJ23" s="62" t="s">
        <v>96</v>
      </c>
      <c r="DK23" s="44">
        <f>COUNTIF(DK2:DK17,5)</f>
        <v>0</v>
      </c>
      <c r="DM23" s="62" t="s">
        <v>96</v>
      </c>
      <c r="DN23" s="44">
        <f>COUNTIF(DN2:DN17,5)</f>
        <v>0</v>
      </c>
    </row>
    <row r="24" spans="1:133" s="31" customFormat="1" ht="25.5" x14ac:dyDescent="0.25">
      <c r="C24" s="16"/>
      <c r="F24" s="16"/>
      <c r="H24" s="77" t="s">
        <v>14</v>
      </c>
      <c r="I24" s="13">
        <f>COUNTIF(I2:I17,1)</f>
        <v>0</v>
      </c>
      <c r="J24" s="14"/>
      <c r="K24" s="71"/>
      <c r="L24" s="16"/>
      <c r="O24" s="16"/>
      <c r="Q24" s="62" t="s">
        <v>98</v>
      </c>
      <c r="R24" s="44">
        <f>COUNTIF(R2:R17,6)</f>
        <v>0</v>
      </c>
      <c r="S24" s="58"/>
      <c r="T24" s="62" t="s">
        <v>98</v>
      </c>
      <c r="U24" s="44">
        <f>COUNTIF(U2:U17,6)</f>
        <v>0</v>
      </c>
      <c r="V24" s="58"/>
      <c r="W24" s="62" t="s">
        <v>98</v>
      </c>
      <c r="X24" s="44">
        <f>COUNTIF(X2:X17,6)</f>
        <v>0</v>
      </c>
      <c r="Y24" s="58"/>
      <c r="Z24" s="62" t="s">
        <v>98</v>
      </c>
      <c r="AA24" s="44">
        <f>COUNTIF(AA2:AA17,6)</f>
        <v>0</v>
      </c>
      <c r="AB24" s="58"/>
      <c r="AC24" s="62" t="s">
        <v>98</v>
      </c>
      <c r="AD24" s="44">
        <f>COUNTIF(AD2:AD17,6)</f>
        <v>0</v>
      </c>
      <c r="AE24" s="58"/>
      <c r="AF24" s="62" t="s">
        <v>98</v>
      </c>
      <c r="AG24" s="44">
        <f>COUNTIF(AG2:AG17,6)</f>
        <v>0</v>
      </c>
      <c r="AH24" s="58"/>
      <c r="AI24" s="62" t="s">
        <v>98</v>
      </c>
      <c r="AJ24" s="44">
        <f>COUNTIF(AJ2:AJ17,6)</f>
        <v>0</v>
      </c>
      <c r="AK24" s="59"/>
      <c r="AL24" s="25" t="s">
        <v>5</v>
      </c>
      <c r="AM24" s="45">
        <f>SUM(AM19:AM23)</f>
        <v>0</v>
      </c>
      <c r="AS24" s="26" t="s">
        <v>53</v>
      </c>
      <c r="AT24" s="44">
        <f>COUNTIF(AY2:AY17,"Y")</f>
        <v>0</v>
      </c>
      <c r="BC24" s="62" t="s">
        <v>98</v>
      </c>
      <c r="BD24" s="44">
        <f>COUNTIF(BD2:BD17,6)</f>
        <v>0</v>
      </c>
      <c r="BF24" s="62" t="s">
        <v>98</v>
      </c>
      <c r="BG24" s="44">
        <f>COUNTIF(BG2:BG17,6)</f>
        <v>0</v>
      </c>
      <c r="BI24" s="26" t="s">
        <v>62</v>
      </c>
      <c r="BJ24" s="44">
        <f>COUNTIF(BO2:BO17,"Y")</f>
        <v>0</v>
      </c>
      <c r="BS24" s="62" t="s">
        <v>98</v>
      </c>
      <c r="BT24" s="44">
        <f>COUNTIF(BT2:BT17,6)</f>
        <v>0</v>
      </c>
      <c r="BU24" s="32"/>
      <c r="BV24" s="62" t="s">
        <v>98</v>
      </c>
      <c r="BW24" s="44">
        <f>COUNTIF(BW2:BW17,6)</f>
        <v>0</v>
      </c>
      <c r="BX24" s="32"/>
      <c r="BY24" s="62" t="s">
        <v>98</v>
      </c>
      <c r="BZ24" s="44">
        <f>COUNTIF(BZ2:BZ17,6)</f>
        <v>0</v>
      </c>
      <c r="CA24" s="32"/>
      <c r="CB24" s="62" t="s">
        <v>98</v>
      </c>
      <c r="CC24" s="44">
        <f>COUNTIF(CC2:CC17,6)</f>
        <v>0</v>
      </c>
      <c r="CD24" s="32"/>
      <c r="CE24" s="25" t="s">
        <v>5</v>
      </c>
      <c r="CF24" s="45">
        <f>SUM(CF19:CF23)</f>
        <v>0</v>
      </c>
      <c r="CL24" s="26" t="s">
        <v>72</v>
      </c>
      <c r="CM24" s="44">
        <f>COUNTIF(CR2:CR17,"Y")</f>
        <v>0</v>
      </c>
      <c r="CV24" s="62" t="s">
        <v>98</v>
      </c>
      <c r="CW24" s="44">
        <f>COUNTIF(CW2:CW17,6)</f>
        <v>0</v>
      </c>
      <c r="CY24" s="62" t="s">
        <v>98</v>
      </c>
      <c r="CZ24" s="44">
        <f>COUNTIF(CZ2:CZ17,6)</f>
        <v>0</v>
      </c>
      <c r="DC24" s="16"/>
      <c r="DG24" s="62" t="s">
        <v>98</v>
      </c>
      <c r="DH24" s="44">
        <f>COUNTIF(DH2:DH17,6)</f>
        <v>0</v>
      </c>
      <c r="DJ24" s="62" t="s">
        <v>98</v>
      </c>
      <c r="DK24" s="44">
        <f>COUNTIF(DK2:DK17,6)</f>
        <v>0</v>
      </c>
      <c r="DM24" s="62" t="s">
        <v>98</v>
      </c>
      <c r="DN24" s="44">
        <f>COUNTIF(DN2:DN17,6)</f>
        <v>0</v>
      </c>
    </row>
    <row r="25" spans="1:133" s="31" customFormat="1" ht="25.5" x14ac:dyDescent="0.25">
      <c r="C25" s="16"/>
      <c r="F25" s="16"/>
      <c r="H25" s="71"/>
      <c r="K25" s="71"/>
      <c r="L25" s="16"/>
      <c r="O25" s="16"/>
      <c r="Q25" s="62" t="s">
        <v>99</v>
      </c>
      <c r="R25" s="44">
        <f>COUNTIF(R2:R17,7)</f>
        <v>0</v>
      </c>
      <c r="S25" s="58"/>
      <c r="T25" s="62" t="s">
        <v>99</v>
      </c>
      <c r="U25" s="44">
        <f>COUNTIF(U2:U17,7)</f>
        <v>0</v>
      </c>
      <c r="V25" s="58"/>
      <c r="W25" s="62" t="s">
        <v>99</v>
      </c>
      <c r="X25" s="44">
        <f>COUNTIF(X2:X17,7)</f>
        <v>0</v>
      </c>
      <c r="Y25" s="58"/>
      <c r="Z25" s="62" t="s">
        <v>99</v>
      </c>
      <c r="AA25" s="44">
        <f>COUNTIF(AA2:AA17,7)</f>
        <v>0</v>
      </c>
      <c r="AB25" s="58"/>
      <c r="AC25" s="62" t="s">
        <v>99</v>
      </c>
      <c r="AD25" s="44">
        <f>COUNTIF(AD2:AD17,7)</f>
        <v>0</v>
      </c>
      <c r="AE25" s="58"/>
      <c r="AF25" s="62" t="s">
        <v>99</v>
      </c>
      <c r="AG25" s="44">
        <f>COUNTIF(AG2:AG17,7)</f>
        <v>0</v>
      </c>
      <c r="AH25" s="58"/>
      <c r="AI25" s="62" t="s">
        <v>99</v>
      </c>
      <c r="AJ25" s="44">
        <f>COUNTIF(AJ2:AJ17,7)</f>
        <v>0</v>
      </c>
      <c r="AK25" s="59"/>
      <c r="AM25" s="16"/>
      <c r="AS25" s="26" t="s">
        <v>100</v>
      </c>
      <c r="AT25" s="44">
        <f>COUNTIF(AZ2:AZ17,"Y")</f>
        <v>0</v>
      </c>
      <c r="BC25" s="62" t="s">
        <v>99</v>
      </c>
      <c r="BD25" s="44">
        <f>COUNTIF(BD2:BD17,7)</f>
        <v>0</v>
      </c>
      <c r="BF25" s="62" t="s">
        <v>99</v>
      </c>
      <c r="BG25" s="44">
        <f>COUNTIF(BG2:BG17,7)</f>
        <v>0</v>
      </c>
      <c r="BI25" s="26" t="s">
        <v>101</v>
      </c>
      <c r="BJ25" s="44">
        <f>COUNTIF(BP2:BP17,"Y")</f>
        <v>0</v>
      </c>
      <c r="BS25" s="62" t="s">
        <v>99</v>
      </c>
      <c r="BT25" s="44">
        <f>COUNTIF(BT2:BT17,7)</f>
        <v>0</v>
      </c>
      <c r="BU25" s="32"/>
      <c r="BV25" s="62" t="s">
        <v>99</v>
      </c>
      <c r="BW25" s="44">
        <f>COUNTIF(BW2:BW17,7)</f>
        <v>0</v>
      </c>
      <c r="BX25" s="32"/>
      <c r="BY25" s="62" t="s">
        <v>99</v>
      </c>
      <c r="BZ25" s="44">
        <f>COUNTIF(BZ2:BZ17,7)</f>
        <v>0</v>
      </c>
      <c r="CA25" s="32"/>
      <c r="CB25" s="62" t="s">
        <v>99</v>
      </c>
      <c r="CC25" s="44">
        <f>COUNTIF(CC2:CC17,7)</f>
        <v>0</v>
      </c>
      <c r="CD25" s="32"/>
      <c r="CF25" s="16"/>
      <c r="CL25" s="26" t="s">
        <v>73</v>
      </c>
      <c r="CM25" s="44">
        <f>COUNTIF(CS2:CS17,"Y")</f>
        <v>0</v>
      </c>
      <c r="CV25" s="62" t="s">
        <v>99</v>
      </c>
      <c r="CW25" s="44">
        <f>COUNTIF(CW2:CW17,7)</f>
        <v>0</v>
      </c>
      <c r="CY25" s="62" t="s">
        <v>99</v>
      </c>
      <c r="CZ25" s="44">
        <f>COUNTIF(CZ2:CZ17,7)</f>
        <v>0</v>
      </c>
      <c r="DC25" s="16"/>
      <c r="DG25" s="62" t="s">
        <v>99</v>
      </c>
      <c r="DH25" s="44">
        <f>COUNTIF(DH2:DH17,7)</f>
        <v>0</v>
      </c>
      <c r="DJ25" s="62" t="s">
        <v>99</v>
      </c>
      <c r="DK25" s="44">
        <f>COUNTIF(DK2:DK17,7)</f>
        <v>0</v>
      </c>
      <c r="DM25" s="62" t="s">
        <v>99</v>
      </c>
      <c r="DN25" s="44">
        <f>COUNTIF(DN2:DN17,7)</f>
        <v>0</v>
      </c>
    </row>
    <row r="26" spans="1:133" x14ac:dyDescent="0.25">
      <c r="AS26" s="63" t="s">
        <v>55</v>
      </c>
      <c r="AT26" s="47">
        <f>COUNTIF(BA2:BA17,"Y")</f>
        <v>0</v>
      </c>
      <c r="BI26" s="63" t="s">
        <v>4</v>
      </c>
      <c r="BJ26" s="47">
        <f>COUNTIF(BQ2:BQ17,"Y")</f>
        <v>0</v>
      </c>
      <c r="CL26" s="63" t="s">
        <v>48</v>
      </c>
      <c r="CM26" s="47">
        <f>COUNTIF(CT2:CT17,"Y")</f>
        <v>0</v>
      </c>
    </row>
    <row r="27" spans="1:133" x14ac:dyDescent="0.25">
      <c r="AS27" s="62" t="s">
        <v>5</v>
      </c>
      <c r="AT27" s="48">
        <f>SUM(AT19:AT26)</f>
        <v>0</v>
      </c>
      <c r="BI27" s="62" t="s">
        <v>5</v>
      </c>
      <c r="BJ27" s="48">
        <f>SUM(BJ19:BJ26)</f>
        <v>0</v>
      </c>
      <c r="CL27" s="62" t="s">
        <v>5</v>
      </c>
      <c r="CM27" s="48">
        <f>SUM(CM19:CM26)</f>
        <v>0</v>
      </c>
    </row>
  </sheetData>
  <dataValidations disablePrompts="1" count="1">
    <dataValidation type="list" allowBlank="1" showInputMessage="1" showErrorMessage="1" sqref="DQ18:EA18">
      <formula1>$A$2:$A$17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T13"/>
  <sheetViews>
    <sheetView topLeftCell="B1" workbookViewId="0">
      <selection activeCell="F9" sqref="F9"/>
    </sheetView>
  </sheetViews>
  <sheetFormatPr defaultRowHeight="15" x14ac:dyDescent="0.25"/>
  <cols>
    <col min="2" max="2" width="30.5703125" customWidth="1"/>
    <col min="3" max="11" width="15" style="24" customWidth="1"/>
    <col min="12" max="12" width="16" style="24" customWidth="1"/>
    <col min="13" max="13" width="15.85546875" style="24" customWidth="1"/>
    <col min="14" max="20" width="15" style="24" customWidth="1"/>
  </cols>
  <sheetData>
    <row r="5" spans="2:20" x14ac:dyDescent="0.25">
      <c r="C5" s="106" t="s">
        <v>152</v>
      </c>
      <c r="D5" s="106"/>
      <c r="E5" s="106"/>
      <c r="F5" s="105" t="s">
        <v>153</v>
      </c>
      <c r="G5" s="105"/>
      <c r="H5" s="105"/>
      <c r="I5" s="105"/>
      <c r="J5" s="105" t="s">
        <v>154</v>
      </c>
      <c r="K5" s="105"/>
      <c r="L5" s="105" t="s">
        <v>155</v>
      </c>
      <c r="M5" s="105"/>
      <c r="N5" s="105"/>
      <c r="O5" s="105"/>
      <c r="P5" s="105" t="s">
        <v>156</v>
      </c>
      <c r="Q5" s="105"/>
      <c r="R5" s="105" t="s">
        <v>157</v>
      </c>
      <c r="S5" s="105"/>
      <c r="T5" s="105"/>
    </row>
    <row r="6" spans="2:20" s="2" customFormat="1" ht="60" x14ac:dyDescent="0.25">
      <c r="B6" s="37" t="s">
        <v>112</v>
      </c>
      <c r="C6" s="23" t="s">
        <v>113</v>
      </c>
      <c r="D6" s="23" t="s">
        <v>38</v>
      </c>
      <c r="E6" s="23" t="s">
        <v>39</v>
      </c>
      <c r="F6" s="23" t="s">
        <v>40</v>
      </c>
      <c r="G6" s="23" t="s">
        <v>41</v>
      </c>
      <c r="H6" s="23" t="s">
        <v>117</v>
      </c>
      <c r="I6" s="23" t="s">
        <v>118</v>
      </c>
      <c r="J6" s="23" t="s">
        <v>56</v>
      </c>
      <c r="K6" s="23" t="s">
        <v>135</v>
      </c>
      <c r="L6" s="23" t="s">
        <v>141</v>
      </c>
      <c r="M6" s="23" t="s">
        <v>142</v>
      </c>
      <c r="N6" s="23" t="s">
        <v>143</v>
      </c>
      <c r="O6" s="23" t="s">
        <v>144</v>
      </c>
      <c r="P6" s="29" t="s">
        <v>74</v>
      </c>
      <c r="Q6" s="29" t="s">
        <v>75</v>
      </c>
      <c r="R6" s="29" t="s">
        <v>24</v>
      </c>
      <c r="S6" s="29" t="s">
        <v>79</v>
      </c>
      <c r="T6" s="29" t="s">
        <v>80</v>
      </c>
    </row>
    <row r="7" spans="2:20" s="2" customFormat="1" x14ac:dyDescent="0.25">
      <c r="B7" s="37" t="s">
        <v>82</v>
      </c>
      <c r="C7" s="6" t="e">
        <f>Results!R19/Graph!$C$4</f>
        <v>#DIV/0!</v>
      </c>
      <c r="D7" s="6" t="e">
        <f>Results!U19/Graph!$C$4</f>
        <v>#DIV/0!</v>
      </c>
      <c r="E7" s="6" t="e">
        <f>Results!X19/Graph!$C$4</f>
        <v>#DIV/0!</v>
      </c>
      <c r="F7" s="6" t="e">
        <f>Results!AA19/Graph!$C$4</f>
        <v>#DIV/0!</v>
      </c>
      <c r="G7" s="6" t="e">
        <f>Results!AD19/Graph!$C$4</f>
        <v>#DIV/0!</v>
      </c>
      <c r="H7" s="6" t="e">
        <f>Results!AG19/Graph!$C$4</f>
        <v>#DIV/0!</v>
      </c>
      <c r="I7" s="6" t="e">
        <f>Results!AJ19/Graph!$C$4</f>
        <v>#DIV/0!</v>
      </c>
      <c r="J7" s="6" t="e">
        <f>Results!BD19/Graph!$C$4</f>
        <v>#DIV/0!</v>
      </c>
      <c r="K7" s="6" t="e">
        <f>Results!BG19/Graph!$C$4</f>
        <v>#DIV/0!</v>
      </c>
      <c r="L7" s="6" t="e">
        <f>Results!BT19/Graph!$C$4</f>
        <v>#DIV/0!</v>
      </c>
      <c r="M7" s="6" t="e">
        <f>Results!BW19/Graph!$C$4</f>
        <v>#DIV/0!</v>
      </c>
      <c r="N7" s="6" t="e">
        <f>Results!BZ19/Graph!$C$4</f>
        <v>#DIV/0!</v>
      </c>
      <c r="O7" s="6" t="e">
        <f>Results!CC19/Graph!$C$4</f>
        <v>#DIV/0!</v>
      </c>
      <c r="P7" s="6" t="e">
        <f>Results!CW19/Graph!$C$4</f>
        <v>#DIV/0!</v>
      </c>
      <c r="Q7" s="6" t="e">
        <f>Results!CZ19/Graph!$C$4</f>
        <v>#DIV/0!</v>
      </c>
      <c r="R7" s="6" t="e">
        <f>Results!DH19/Graph!$C$4</f>
        <v>#DIV/0!</v>
      </c>
      <c r="S7" s="6" t="e">
        <f>Results!DK19/Graph!$C$4</f>
        <v>#DIV/0!</v>
      </c>
      <c r="T7" s="6" t="e">
        <f>Results!DN19/Graph!$C$4</f>
        <v>#DIV/0!</v>
      </c>
    </row>
    <row r="8" spans="2:20" s="2" customFormat="1" x14ac:dyDescent="0.25">
      <c r="B8" s="37" t="s">
        <v>87</v>
      </c>
      <c r="C8" s="6" t="e">
        <f>Results!R20/Graph!$C$4</f>
        <v>#DIV/0!</v>
      </c>
      <c r="D8" s="6" t="e">
        <f>Results!U20/Graph!$C$4</f>
        <v>#DIV/0!</v>
      </c>
      <c r="E8" s="6" t="e">
        <f>Results!X20/Graph!$C$4</f>
        <v>#DIV/0!</v>
      </c>
      <c r="F8" s="6" t="e">
        <f>Results!AA20/Graph!$C$4</f>
        <v>#DIV/0!</v>
      </c>
      <c r="G8" s="6" t="e">
        <f>Results!AD20/Graph!$C$4</f>
        <v>#DIV/0!</v>
      </c>
      <c r="H8" s="6" t="e">
        <f>Results!AG20/Graph!$C$4</f>
        <v>#DIV/0!</v>
      </c>
      <c r="I8" s="6" t="e">
        <f>Results!AJ20/Graph!$C$4</f>
        <v>#DIV/0!</v>
      </c>
      <c r="J8" s="6" t="e">
        <f>Results!BD20/Graph!$C$4</f>
        <v>#DIV/0!</v>
      </c>
      <c r="K8" s="6" t="e">
        <f>Results!BG20/Graph!$C$4</f>
        <v>#DIV/0!</v>
      </c>
      <c r="L8" s="6" t="e">
        <f>Results!BT20/Graph!$C$4</f>
        <v>#DIV/0!</v>
      </c>
      <c r="M8" s="6" t="e">
        <f>Results!BW20/Graph!$C$4</f>
        <v>#DIV/0!</v>
      </c>
      <c r="N8" s="6" t="e">
        <f>Results!BZ20/Graph!$C$4</f>
        <v>#DIV/0!</v>
      </c>
      <c r="O8" s="6" t="e">
        <f>Results!CC20/Graph!$C$4</f>
        <v>#DIV/0!</v>
      </c>
      <c r="P8" s="6" t="e">
        <f>Results!CW20/Graph!$C$4</f>
        <v>#DIV/0!</v>
      </c>
      <c r="Q8" s="6" t="e">
        <f>Results!CZ20/Graph!$C$4</f>
        <v>#DIV/0!</v>
      </c>
      <c r="R8" s="6" t="e">
        <f>Results!DH20/Graph!$C$4</f>
        <v>#DIV/0!</v>
      </c>
      <c r="S8" s="6" t="e">
        <f>Results!DK20/Graph!$C$4</f>
        <v>#DIV/0!</v>
      </c>
      <c r="T8" s="6" t="e">
        <f>Results!DN20/Graph!$C$4</f>
        <v>#DIV/0!</v>
      </c>
    </row>
    <row r="9" spans="2:20" s="2" customFormat="1" x14ac:dyDescent="0.25">
      <c r="B9" s="37" t="s">
        <v>91</v>
      </c>
      <c r="C9" s="6" t="e">
        <f>Results!R21/Graph!$C$4</f>
        <v>#DIV/0!</v>
      </c>
      <c r="D9" s="6" t="e">
        <f>Results!U21/Graph!$C$4</f>
        <v>#DIV/0!</v>
      </c>
      <c r="E9" s="6" t="e">
        <f>Results!X21/Graph!$C$4</f>
        <v>#DIV/0!</v>
      </c>
      <c r="F9" s="6" t="e">
        <f>Results!AA21/Graph!$C$4</f>
        <v>#DIV/0!</v>
      </c>
      <c r="G9" s="6" t="e">
        <f>Results!AD21/Graph!$C$4</f>
        <v>#DIV/0!</v>
      </c>
      <c r="H9" s="6" t="e">
        <f>Results!AG21/Graph!$C$4</f>
        <v>#DIV/0!</v>
      </c>
      <c r="I9" s="6" t="e">
        <f>Results!AJ21/Graph!$C$4</f>
        <v>#DIV/0!</v>
      </c>
      <c r="J9" s="6" t="e">
        <f>Results!BD21/Graph!$C$4</f>
        <v>#DIV/0!</v>
      </c>
      <c r="K9" s="6" t="e">
        <f>Results!BG21/Graph!$C$4</f>
        <v>#DIV/0!</v>
      </c>
      <c r="L9" s="6" t="e">
        <f>Results!BT21/Graph!$C$4</f>
        <v>#DIV/0!</v>
      </c>
      <c r="M9" s="6" t="e">
        <f>Results!BW21/Graph!$C$4</f>
        <v>#DIV/0!</v>
      </c>
      <c r="N9" s="6" t="e">
        <f>Results!BZ21/Graph!$C$4</f>
        <v>#DIV/0!</v>
      </c>
      <c r="O9" s="6" t="e">
        <f>Results!CC21/Graph!$C$4</f>
        <v>#DIV/0!</v>
      </c>
      <c r="P9" s="6" t="e">
        <f>Results!CW21/Graph!$C$4</f>
        <v>#DIV/0!</v>
      </c>
      <c r="Q9" s="6" t="e">
        <f>Results!CZ21/Graph!$C$4</f>
        <v>#DIV/0!</v>
      </c>
      <c r="R9" s="6" t="e">
        <f>Results!DH21/Graph!$C$4</f>
        <v>#DIV/0!</v>
      </c>
      <c r="S9" s="6" t="e">
        <f>Results!DK21/Graph!$C$4</f>
        <v>#DIV/0!</v>
      </c>
      <c r="T9" s="6" t="e">
        <f>Results!DN21/Graph!$C$4</f>
        <v>#DIV/0!</v>
      </c>
    </row>
    <row r="10" spans="2:20" s="2" customFormat="1" x14ac:dyDescent="0.25">
      <c r="B10" s="37" t="s">
        <v>114</v>
      </c>
      <c r="C10" s="6" t="e">
        <f>Results!R22/Graph!$C$4</f>
        <v>#DIV/0!</v>
      </c>
      <c r="D10" s="6" t="e">
        <f>Results!U22/Graph!$C$4</f>
        <v>#DIV/0!</v>
      </c>
      <c r="E10" s="6" t="e">
        <f>Results!X22/Graph!$C$4</f>
        <v>#DIV/0!</v>
      </c>
      <c r="F10" s="6" t="e">
        <f>Results!AA22/Graph!$C$4</f>
        <v>#DIV/0!</v>
      </c>
      <c r="G10" s="6" t="e">
        <f>Results!AD22/Graph!$C$4</f>
        <v>#DIV/0!</v>
      </c>
      <c r="H10" s="6" t="e">
        <f>Results!AG22/Graph!$C$4</f>
        <v>#DIV/0!</v>
      </c>
      <c r="I10" s="6" t="e">
        <f>Results!AJ22/Graph!$C$4</f>
        <v>#DIV/0!</v>
      </c>
      <c r="J10" s="6" t="e">
        <f>Results!BD22/Graph!$C$4</f>
        <v>#DIV/0!</v>
      </c>
      <c r="K10" s="6" t="e">
        <f>Results!BG22/Graph!$C$4</f>
        <v>#DIV/0!</v>
      </c>
      <c r="L10" s="6" t="e">
        <f>Results!BT22/Graph!$C$4</f>
        <v>#DIV/0!</v>
      </c>
      <c r="M10" s="6" t="e">
        <f>Results!BW22/Graph!$C$4</f>
        <v>#DIV/0!</v>
      </c>
      <c r="N10" s="6" t="e">
        <f>Results!BZ22/Graph!$C$4</f>
        <v>#DIV/0!</v>
      </c>
      <c r="O10" s="6" t="e">
        <f>Results!CC22/Graph!$C$4</f>
        <v>#DIV/0!</v>
      </c>
      <c r="P10" s="6" t="e">
        <f>Results!CW22/Graph!$C$4</f>
        <v>#DIV/0!</v>
      </c>
      <c r="Q10" s="6" t="e">
        <f>Results!CZ22/Graph!$C$4</f>
        <v>#DIV/0!</v>
      </c>
      <c r="R10" s="6" t="e">
        <f>Results!DH22/Graph!$C$4</f>
        <v>#DIV/0!</v>
      </c>
      <c r="S10" s="6" t="e">
        <f>Results!DK22/Graph!$C$4</f>
        <v>#DIV/0!</v>
      </c>
      <c r="T10" s="6" t="e">
        <f>Results!DN22/Graph!$C$4</f>
        <v>#DIV/0!</v>
      </c>
    </row>
    <row r="11" spans="2:20" s="2" customFormat="1" x14ac:dyDescent="0.25">
      <c r="B11" s="37" t="s">
        <v>96</v>
      </c>
      <c r="C11" s="6" t="e">
        <f>Results!R23/Graph!$C$4</f>
        <v>#DIV/0!</v>
      </c>
      <c r="D11" s="6" t="e">
        <f>Results!U23/Graph!$C$4</f>
        <v>#DIV/0!</v>
      </c>
      <c r="E11" s="6" t="e">
        <f>Results!X23/Graph!$C$4</f>
        <v>#DIV/0!</v>
      </c>
      <c r="F11" s="6" t="e">
        <f>Results!AA23/Graph!$C$4</f>
        <v>#DIV/0!</v>
      </c>
      <c r="G11" s="6" t="e">
        <f>Results!AD23/Graph!$C$4</f>
        <v>#DIV/0!</v>
      </c>
      <c r="H11" s="6" t="e">
        <f>Results!AG23/Graph!$C$4</f>
        <v>#DIV/0!</v>
      </c>
      <c r="I11" s="6" t="e">
        <f>Results!AJ23/Graph!$C$4</f>
        <v>#DIV/0!</v>
      </c>
      <c r="J11" s="6" t="e">
        <f>Results!BD23/Graph!$C$4</f>
        <v>#DIV/0!</v>
      </c>
      <c r="K11" s="6" t="e">
        <f>Results!BG23/Graph!$C$4</f>
        <v>#DIV/0!</v>
      </c>
      <c r="L11" s="6" t="e">
        <f>Results!BT23/Graph!$C$4</f>
        <v>#DIV/0!</v>
      </c>
      <c r="M11" s="6" t="e">
        <f>Results!BW23/Graph!$C$4</f>
        <v>#DIV/0!</v>
      </c>
      <c r="N11" s="6" t="e">
        <f>Results!BZ23/Graph!$C$4</f>
        <v>#DIV/0!</v>
      </c>
      <c r="O11" s="6" t="e">
        <f>Results!CC23/Graph!$C$4</f>
        <v>#DIV/0!</v>
      </c>
      <c r="P11" s="6" t="e">
        <f>Results!CW23/Graph!$C$4</f>
        <v>#DIV/0!</v>
      </c>
      <c r="Q11" s="6" t="e">
        <f>Results!CZ23/Graph!$C$4</f>
        <v>#DIV/0!</v>
      </c>
      <c r="R11" s="6" t="e">
        <f>Results!DH23/Graph!$C$4</f>
        <v>#DIV/0!</v>
      </c>
      <c r="S11" s="6" t="e">
        <f>Results!DK23/Graph!$C$4</f>
        <v>#DIV/0!</v>
      </c>
      <c r="T11" s="6" t="e">
        <f>Results!DN23/Graph!$C$4</f>
        <v>#DIV/0!</v>
      </c>
    </row>
    <row r="12" spans="2:20" s="2" customFormat="1" x14ac:dyDescent="0.25">
      <c r="B12" s="37" t="s">
        <v>98</v>
      </c>
      <c r="C12" s="6" t="e">
        <f>Results!R24/Graph!$C$4</f>
        <v>#DIV/0!</v>
      </c>
      <c r="D12" s="6" t="e">
        <f>Results!U24/Graph!$C$4</f>
        <v>#DIV/0!</v>
      </c>
      <c r="E12" s="6" t="e">
        <f>Results!X24/Graph!$C$4</f>
        <v>#DIV/0!</v>
      </c>
      <c r="F12" s="6" t="e">
        <f>Results!AA24/Graph!$C$4</f>
        <v>#DIV/0!</v>
      </c>
      <c r="G12" s="6" t="e">
        <f>Results!AD24/Graph!$C$4</f>
        <v>#DIV/0!</v>
      </c>
      <c r="H12" s="6" t="e">
        <f>Results!AG24/Graph!$C$4</f>
        <v>#DIV/0!</v>
      </c>
      <c r="I12" s="6" t="e">
        <f>Results!AJ24/Graph!$C$4</f>
        <v>#DIV/0!</v>
      </c>
      <c r="J12" s="6" t="e">
        <f>Results!BD24/Graph!$C$4</f>
        <v>#DIV/0!</v>
      </c>
      <c r="K12" s="6" t="e">
        <f>Results!BG24/Graph!$C$4</f>
        <v>#DIV/0!</v>
      </c>
      <c r="L12" s="6" t="e">
        <f>Results!BT24/Graph!$C$4</f>
        <v>#DIV/0!</v>
      </c>
      <c r="M12" s="6" t="e">
        <f>Results!BW24/Graph!$C$4</f>
        <v>#DIV/0!</v>
      </c>
      <c r="N12" s="6" t="e">
        <f>Results!BZ24/Graph!$C$4</f>
        <v>#DIV/0!</v>
      </c>
      <c r="O12" s="6" t="e">
        <f>Results!CC24/Graph!$C$4</f>
        <v>#DIV/0!</v>
      </c>
      <c r="P12" s="6" t="e">
        <f>Results!CW24/Graph!$C$4</f>
        <v>#DIV/0!</v>
      </c>
      <c r="Q12" s="6" t="e">
        <f>Results!CZ24/Graph!$C$4</f>
        <v>#DIV/0!</v>
      </c>
      <c r="R12" s="6" t="e">
        <f>Results!DH24/Graph!$C$4</f>
        <v>#DIV/0!</v>
      </c>
      <c r="S12" s="6" t="e">
        <f>Results!DK24/Graph!$C$4</f>
        <v>#DIV/0!</v>
      </c>
      <c r="T12" s="6" t="e">
        <f>Results!DN24/Graph!$C$4</f>
        <v>#DIV/0!</v>
      </c>
    </row>
    <row r="13" spans="2:20" s="2" customFormat="1" x14ac:dyDescent="0.25">
      <c r="B13" s="37" t="s">
        <v>115</v>
      </c>
      <c r="C13" s="6" t="e">
        <f>Results!R25/Graph!$C$4</f>
        <v>#DIV/0!</v>
      </c>
      <c r="D13" s="6" t="e">
        <f>Results!U25/Graph!$C$4</f>
        <v>#DIV/0!</v>
      </c>
      <c r="E13" s="6" t="e">
        <f>Results!X25/Graph!$C$4</f>
        <v>#DIV/0!</v>
      </c>
      <c r="F13" s="6" t="e">
        <f>Results!AA25/Graph!$C$4</f>
        <v>#DIV/0!</v>
      </c>
      <c r="G13" s="6" t="e">
        <f>Results!AD25/Graph!$C$4</f>
        <v>#DIV/0!</v>
      </c>
      <c r="H13" s="6" t="e">
        <f>Results!AG25/Graph!$C$4</f>
        <v>#DIV/0!</v>
      </c>
      <c r="I13" s="6" t="e">
        <f>Results!AJ25/Graph!$C$4</f>
        <v>#DIV/0!</v>
      </c>
      <c r="J13" s="6" t="e">
        <f>Results!BD25/Graph!$C$4</f>
        <v>#DIV/0!</v>
      </c>
      <c r="K13" s="6" t="e">
        <f>Results!BG25/Graph!$C$4</f>
        <v>#DIV/0!</v>
      </c>
      <c r="L13" s="6" t="e">
        <f>Results!BT25/Graph!$C$4</f>
        <v>#DIV/0!</v>
      </c>
      <c r="M13" s="6" t="e">
        <f>Results!BW25/Graph!$C$4</f>
        <v>#DIV/0!</v>
      </c>
      <c r="N13" s="6" t="e">
        <f>Results!BZ25/Graph!$C$4</f>
        <v>#DIV/0!</v>
      </c>
      <c r="O13" s="6" t="e">
        <f>Results!CC25/Graph!$C$4</f>
        <v>#DIV/0!</v>
      </c>
      <c r="P13" s="6" t="e">
        <f>Results!CW25/Graph!$C$4</f>
        <v>#DIV/0!</v>
      </c>
      <c r="Q13" s="6" t="e">
        <f>Results!CZ25/Graph!$C$4</f>
        <v>#DIV/0!</v>
      </c>
      <c r="R13" s="6" t="e">
        <f>Results!DH25/Graph!$C$4</f>
        <v>#DIV/0!</v>
      </c>
      <c r="S13" s="6" t="e">
        <f>Results!DK25/Graph!$C$4</f>
        <v>#DIV/0!</v>
      </c>
      <c r="T13" s="6" t="e">
        <f>Results!DN25/Graph!$C$4</f>
        <v>#DIV/0!</v>
      </c>
    </row>
  </sheetData>
  <mergeCells count="6">
    <mergeCell ref="R5:T5"/>
    <mergeCell ref="C5:E5"/>
    <mergeCell ref="F5:I5"/>
    <mergeCell ref="J5:K5"/>
    <mergeCell ref="L5:O5"/>
    <mergeCell ref="P5:Q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86"/>
  <sheetViews>
    <sheetView tabSelected="1" zoomScaleNormal="100" workbookViewId="0">
      <selection activeCell="E4" sqref="E4:E6"/>
    </sheetView>
  </sheetViews>
  <sheetFormatPr defaultRowHeight="15" x14ac:dyDescent="0.25"/>
  <cols>
    <col min="1" max="1" width="2" customWidth="1"/>
    <col min="2" max="2" width="29.85546875" customWidth="1"/>
    <col min="3" max="3" width="24.7109375" style="2" customWidth="1"/>
    <col min="4" max="4" width="22.85546875" style="2" customWidth="1"/>
    <col min="5" max="5" width="21.42578125" style="2" customWidth="1"/>
    <col min="6" max="6" width="21.85546875" style="2" customWidth="1"/>
    <col min="7" max="7" width="19.42578125" style="2" bestFit="1" customWidth="1"/>
    <col min="8" max="8" width="22" style="2" customWidth="1"/>
    <col min="9" max="9" width="18.85546875" style="2" bestFit="1" customWidth="1"/>
    <col min="10" max="10" width="25.140625" style="2" bestFit="1" customWidth="1"/>
    <col min="12" max="12" width="14.7109375" bestFit="1" customWidth="1"/>
    <col min="13" max="13" width="18" bestFit="1" customWidth="1"/>
    <col min="14" max="14" width="11.85546875" customWidth="1"/>
  </cols>
  <sheetData>
    <row r="2" spans="2:5" x14ac:dyDescent="0.25">
      <c r="B2" t="s">
        <v>18</v>
      </c>
    </row>
    <row r="4" spans="2:5" x14ac:dyDescent="0.25">
      <c r="B4" t="s">
        <v>20</v>
      </c>
      <c r="C4" s="1">
        <f>Results!C19</f>
        <v>0</v>
      </c>
      <c r="D4" s="2" t="s">
        <v>19</v>
      </c>
      <c r="E4" s="38" t="s">
        <v>22</v>
      </c>
    </row>
    <row r="5" spans="2:5" x14ac:dyDescent="0.25">
      <c r="D5" s="2" t="s">
        <v>19</v>
      </c>
      <c r="E5" s="104" t="s">
        <v>21</v>
      </c>
    </row>
    <row r="6" spans="2:5" x14ac:dyDescent="0.25">
      <c r="C6" s="3" t="e">
        <f>C4/C5</f>
        <v>#DIV/0!</v>
      </c>
      <c r="E6" s="104" t="s">
        <v>23</v>
      </c>
    </row>
    <row r="8" spans="2:5" x14ac:dyDescent="0.25">
      <c r="B8" t="s">
        <v>16</v>
      </c>
      <c r="C8" s="2" t="s">
        <v>8</v>
      </c>
      <c r="D8" s="3">
        <f>Results!F20</f>
        <v>0</v>
      </c>
    </row>
    <row r="9" spans="2:5" x14ac:dyDescent="0.25">
      <c r="C9" s="2" t="s">
        <v>7</v>
      </c>
      <c r="D9" s="3">
        <f>Results!F19</f>
        <v>0</v>
      </c>
    </row>
    <row r="11" spans="2:5" x14ac:dyDescent="0.25">
      <c r="B11" t="s">
        <v>17</v>
      </c>
      <c r="C11" s="2" t="s">
        <v>9</v>
      </c>
      <c r="D11" s="1">
        <f>Results!I19</f>
        <v>0</v>
      </c>
      <c r="E11" s="3" t="e">
        <f>D11/$C$4</f>
        <v>#DIV/0!</v>
      </c>
    </row>
    <row r="12" spans="2:5" x14ac:dyDescent="0.25">
      <c r="C12" s="2" t="s">
        <v>10</v>
      </c>
      <c r="D12" s="1">
        <f>Results!I20</f>
        <v>0</v>
      </c>
      <c r="E12" s="3" t="e">
        <f t="shared" ref="E12:E16" si="0">D12/$C$4</f>
        <v>#DIV/0!</v>
      </c>
    </row>
    <row r="13" spans="2:5" x14ac:dyDescent="0.25">
      <c r="C13" s="2" t="s">
        <v>11</v>
      </c>
      <c r="D13" s="1">
        <f>Results!I21</f>
        <v>0</v>
      </c>
      <c r="E13" s="3" t="e">
        <f t="shared" si="0"/>
        <v>#DIV/0!</v>
      </c>
    </row>
    <row r="14" spans="2:5" x14ac:dyDescent="0.25">
      <c r="C14" s="2" t="s">
        <v>12</v>
      </c>
      <c r="D14" s="1">
        <f>Results!I22</f>
        <v>0</v>
      </c>
      <c r="E14" s="3" t="e">
        <f t="shared" si="0"/>
        <v>#DIV/0!</v>
      </c>
    </row>
    <row r="15" spans="2:5" x14ac:dyDescent="0.25">
      <c r="C15" s="2" t="s">
        <v>13</v>
      </c>
      <c r="D15" s="1">
        <f>Results!I23</f>
        <v>0</v>
      </c>
      <c r="E15" s="3" t="e">
        <f t="shared" si="0"/>
        <v>#DIV/0!</v>
      </c>
    </row>
    <row r="16" spans="2:5" x14ac:dyDescent="0.25">
      <c r="C16" s="2" t="s">
        <v>14</v>
      </c>
      <c r="D16" s="1">
        <f>Results!I24</f>
        <v>0</v>
      </c>
      <c r="E16" s="3" t="e">
        <f t="shared" si="0"/>
        <v>#DIV/0!</v>
      </c>
    </row>
    <row r="18" spans="2:5" x14ac:dyDescent="0.25">
      <c r="B18" t="s">
        <v>102</v>
      </c>
      <c r="C18" s="2" t="s">
        <v>103</v>
      </c>
      <c r="D18" s="1">
        <f>Results!L19</f>
        <v>0</v>
      </c>
      <c r="E18" s="3" t="e">
        <f>D18/$C$4</f>
        <v>#DIV/0!</v>
      </c>
    </row>
    <row r="19" spans="2:5" x14ac:dyDescent="0.25">
      <c r="C19" s="15" t="s">
        <v>167</v>
      </c>
      <c r="D19" s="1">
        <f>Results!L20</f>
        <v>0</v>
      </c>
      <c r="E19" s="3" t="e">
        <f>D19/$C$4</f>
        <v>#DIV/0!</v>
      </c>
    </row>
    <row r="20" spans="2:5" x14ac:dyDescent="0.25">
      <c r="C20" s="2" t="s">
        <v>104</v>
      </c>
      <c r="D20" s="1">
        <f>Results!L21</f>
        <v>0</v>
      </c>
      <c r="E20" s="3" t="e">
        <f>D20/$C$4</f>
        <v>#DIV/0!</v>
      </c>
    </row>
    <row r="22" spans="2:5" x14ac:dyDescent="0.25">
      <c r="B22" t="s">
        <v>105</v>
      </c>
      <c r="C22" s="16" t="s">
        <v>106</v>
      </c>
      <c r="D22" s="1">
        <f>Results!O19</f>
        <v>0</v>
      </c>
      <c r="E22" s="3" t="e">
        <f t="shared" ref="E22:E24" si="1">D22/$C$4</f>
        <v>#DIV/0!</v>
      </c>
    </row>
    <row r="23" spans="2:5" ht="30" x14ac:dyDescent="0.25">
      <c r="C23" s="16" t="s">
        <v>107</v>
      </c>
      <c r="D23" s="1">
        <f>Results!O20</f>
        <v>0</v>
      </c>
      <c r="E23" s="3" t="e">
        <f t="shared" si="1"/>
        <v>#DIV/0!</v>
      </c>
    </row>
    <row r="24" spans="2:5" ht="30" x14ac:dyDescent="0.25">
      <c r="C24" s="16" t="s">
        <v>108</v>
      </c>
      <c r="D24" s="1">
        <f>Results!O21</f>
        <v>0</v>
      </c>
      <c r="E24" s="3" t="e">
        <f t="shared" si="1"/>
        <v>#DIV/0!</v>
      </c>
    </row>
    <row r="26" spans="2:5" x14ac:dyDescent="0.25">
      <c r="B26" s="18" t="s">
        <v>111</v>
      </c>
    </row>
    <row r="28" spans="2:5" x14ac:dyDescent="0.25">
      <c r="B28" s="4" t="s">
        <v>112</v>
      </c>
      <c r="C28" s="23" t="s">
        <v>113</v>
      </c>
      <c r="D28" s="8" t="s">
        <v>38</v>
      </c>
      <c r="E28" s="8" t="s">
        <v>39</v>
      </c>
    </row>
    <row r="29" spans="2:5" x14ac:dyDescent="0.25">
      <c r="B29" s="4" t="s">
        <v>82</v>
      </c>
      <c r="C29" s="6" t="e">
        <f>Results!R19/$C$4</f>
        <v>#DIV/0!</v>
      </c>
      <c r="D29" s="6" t="e">
        <f>Results!U19/$C$4</f>
        <v>#DIV/0!</v>
      </c>
      <c r="E29" s="6" t="e">
        <f>Results!X19/$C$4</f>
        <v>#DIV/0!</v>
      </c>
    </row>
    <row r="30" spans="2:5" x14ac:dyDescent="0.25">
      <c r="B30" s="4" t="s">
        <v>87</v>
      </c>
      <c r="C30" s="6" t="e">
        <f>Results!R20/$C$4</f>
        <v>#DIV/0!</v>
      </c>
      <c r="D30" s="6" t="e">
        <f>Results!U20/$C$4</f>
        <v>#DIV/0!</v>
      </c>
      <c r="E30" s="6" t="e">
        <f>Results!X20/$C$4</f>
        <v>#DIV/0!</v>
      </c>
    </row>
    <row r="31" spans="2:5" x14ac:dyDescent="0.25">
      <c r="B31" s="4" t="s">
        <v>91</v>
      </c>
      <c r="C31" s="6" t="e">
        <f>Results!R21/$C$4</f>
        <v>#DIV/0!</v>
      </c>
      <c r="D31" s="6" t="e">
        <f>Results!U21/$C$4</f>
        <v>#DIV/0!</v>
      </c>
      <c r="E31" s="6" t="e">
        <f>Results!X21/$C$4</f>
        <v>#DIV/0!</v>
      </c>
    </row>
    <row r="32" spans="2:5" x14ac:dyDescent="0.25">
      <c r="B32" s="4" t="s">
        <v>114</v>
      </c>
      <c r="C32" s="6" t="e">
        <f>Results!R22/$C$4</f>
        <v>#DIV/0!</v>
      </c>
      <c r="D32" s="6" t="e">
        <f>Results!U22/$C$4</f>
        <v>#DIV/0!</v>
      </c>
      <c r="E32" s="6" t="e">
        <f>Results!X22/$C$4</f>
        <v>#DIV/0!</v>
      </c>
    </row>
    <row r="33" spans="2:6" x14ac:dyDescent="0.25">
      <c r="B33" s="4" t="s">
        <v>96</v>
      </c>
      <c r="C33" s="6" t="e">
        <f>Results!R23/$C$4</f>
        <v>#DIV/0!</v>
      </c>
      <c r="D33" s="6" t="e">
        <f>Results!U23/$C$4</f>
        <v>#DIV/0!</v>
      </c>
      <c r="E33" s="6" t="e">
        <f>Results!X23/$C$4</f>
        <v>#DIV/0!</v>
      </c>
    </row>
    <row r="34" spans="2:6" x14ac:dyDescent="0.25">
      <c r="B34" s="4" t="s">
        <v>98</v>
      </c>
      <c r="C34" s="6" t="e">
        <f>Results!R24/$C$4</f>
        <v>#DIV/0!</v>
      </c>
      <c r="D34" s="6" t="e">
        <f>Results!U24/$C$4</f>
        <v>#DIV/0!</v>
      </c>
      <c r="E34" s="6" t="e">
        <f>Results!X24/$C$4</f>
        <v>#DIV/0!</v>
      </c>
    </row>
    <row r="35" spans="2:6" x14ac:dyDescent="0.25">
      <c r="B35" s="4" t="s">
        <v>115</v>
      </c>
      <c r="C35" s="6" t="e">
        <f>Results!R25/$C$4</f>
        <v>#DIV/0!</v>
      </c>
      <c r="D35" s="6" t="e">
        <f>Results!U25/$C$4</f>
        <v>#DIV/0!</v>
      </c>
      <c r="E35" s="6" t="e">
        <f>Results!X25/$C$4</f>
        <v>#DIV/0!</v>
      </c>
    </row>
    <row r="38" spans="2:6" x14ac:dyDescent="0.25">
      <c r="B38" s="18" t="s">
        <v>116</v>
      </c>
    </row>
    <row r="40" spans="2:6" x14ac:dyDescent="0.25">
      <c r="B40" s="4" t="s">
        <v>112</v>
      </c>
      <c r="C40" s="23" t="s">
        <v>40</v>
      </c>
      <c r="D40" s="8" t="s">
        <v>41</v>
      </c>
      <c r="E40" s="8" t="s">
        <v>117</v>
      </c>
      <c r="F40" s="8" t="s">
        <v>118</v>
      </c>
    </row>
    <row r="41" spans="2:6" x14ac:dyDescent="0.25">
      <c r="B41" s="4" t="s">
        <v>82</v>
      </c>
      <c r="C41" s="6" t="e">
        <f>Results!AA19/$C$4</f>
        <v>#DIV/0!</v>
      </c>
      <c r="D41" s="6" t="e">
        <f>Results!AD19/$C$4</f>
        <v>#DIV/0!</v>
      </c>
      <c r="E41" s="6" t="e">
        <f>Results!AJ19/$C$4</f>
        <v>#DIV/0!</v>
      </c>
      <c r="F41" s="6" t="e">
        <f>Results!AJ19/$C$4</f>
        <v>#DIV/0!</v>
      </c>
    </row>
    <row r="42" spans="2:6" x14ac:dyDescent="0.25">
      <c r="B42" s="4" t="s">
        <v>87</v>
      </c>
      <c r="C42" s="6" t="e">
        <f>Results!AA20/$C$4</f>
        <v>#DIV/0!</v>
      </c>
      <c r="D42" s="6" t="e">
        <f>Results!AD20/$C$4</f>
        <v>#DIV/0!</v>
      </c>
      <c r="E42" s="6" t="e">
        <f>Results!AG20/$C$4</f>
        <v>#DIV/0!</v>
      </c>
      <c r="F42" s="6" t="e">
        <f>Results!AJ20/$C$4</f>
        <v>#DIV/0!</v>
      </c>
    </row>
    <row r="43" spans="2:6" x14ac:dyDescent="0.25">
      <c r="B43" s="4" t="s">
        <v>91</v>
      </c>
      <c r="C43" s="6" t="e">
        <f>Results!AA21/$C$4</f>
        <v>#DIV/0!</v>
      </c>
      <c r="D43" s="6" t="e">
        <f>Results!AD21/$C$4</f>
        <v>#DIV/0!</v>
      </c>
      <c r="E43" s="6" t="e">
        <f>Results!AG21/$C$4</f>
        <v>#DIV/0!</v>
      </c>
      <c r="F43" s="6" t="e">
        <f>Results!AJ21/$C$4</f>
        <v>#DIV/0!</v>
      </c>
    </row>
    <row r="44" spans="2:6" x14ac:dyDescent="0.25">
      <c r="B44" s="4" t="s">
        <v>114</v>
      </c>
      <c r="C44" s="6" t="e">
        <f>Results!AA22/$C$4</f>
        <v>#DIV/0!</v>
      </c>
      <c r="D44" s="6" t="e">
        <f>Results!AD22/$C$4</f>
        <v>#DIV/0!</v>
      </c>
      <c r="E44" s="6" t="e">
        <f>Results!AG22/$C$4</f>
        <v>#DIV/0!</v>
      </c>
      <c r="F44" s="6" t="e">
        <f>Results!AJ22/$C$4</f>
        <v>#DIV/0!</v>
      </c>
    </row>
    <row r="45" spans="2:6" x14ac:dyDescent="0.25">
      <c r="B45" s="4" t="s">
        <v>96</v>
      </c>
      <c r="C45" s="6" t="e">
        <f>Results!AA23/$C$4</f>
        <v>#DIV/0!</v>
      </c>
      <c r="D45" s="6" t="e">
        <f>Results!AD23/$C$4</f>
        <v>#DIV/0!</v>
      </c>
      <c r="E45" s="6" t="e">
        <f>Results!AG23/$C$4</f>
        <v>#DIV/0!</v>
      </c>
      <c r="F45" s="6" t="e">
        <f>Results!AJ23/$C$4</f>
        <v>#DIV/0!</v>
      </c>
    </row>
    <row r="46" spans="2:6" x14ac:dyDescent="0.25">
      <c r="B46" s="4" t="s">
        <v>98</v>
      </c>
      <c r="C46" s="6" t="e">
        <f>Results!AA24/$C$4</f>
        <v>#DIV/0!</v>
      </c>
      <c r="D46" s="6" t="e">
        <f>Results!AD24/$C$4</f>
        <v>#DIV/0!</v>
      </c>
      <c r="E46" s="6" t="e">
        <f>Results!AG24/$C$4</f>
        <v>#DIV/0!</v>
      </c>
      <c r="F46" s="6" t="e">
        <f>Results!AJ24/$C$4</f>
        <v>#DIV/0!</v>
      </c>
    </row>
    <row r="47" spans="2:6" x14ac:dyDescent="0.25">
      <c r="B47" s="4" t="s">
        <v>115</v>
      </c>
      <c r="C47" s="6" t="e">
        <f>Results!AA25/$C$4</f>
        <v>#DIV/0!</v>
      </c>
      <c r="D47" s="6" t="e">
        <f>Results!AD25/$C$4</f>
        <v>#DIV/0!</v>
      </c>
      <c r="E47" s="6" t="e">
        <f>Results!AG25/$C$4</f>
        <v>#DIV/0!</v>
      </c>
      <c r="F47" s="6" t="e">
        <f>Results!AJ25/$C$4</f>
        <v>#DIV/0!</v>
      </c>
    </row>
    <row r="52" spans="2:10" x14ac:dyDescent="0.25">
      <c r="B52" s="20"/>
      <c r="C52" s="21"/>
      <c r="D52" s="21"/>
      <c r="E52" s="21"/>
      <c r="F52" s="21"/>
      <c r="G52" s="21"/>
    </row>
    <row r="53" spans="2:10" x14ac:dyDescent="0.25">
      <c r="B53" s="20"/>
      <c r="C53" s="21"/>
      <c r="D53" s="21"/>
      <c r="E53" s="21"/>
      <c r="F53" s="21"/>
      <c r="G53" s="21"/>
    </row>
    <row r="54" spans="2:10" x14ac:dyDescent="0.25">
      <c r="B54" s="4" t="s">
        <v>119</v>
      </c>
      <c r="C54" s="40" t="s">
        <v>120</v>
      </c>
      <c r="D54" s="8" t="s">
        <v>121</v>
      </c>
      <c r="E54" s="8" t="s">
        <v>122</v>
      </c>
      <c r="F54" s="8" t="s">
        <v>123</v>
      </c>
      <c r="G54" s="8" t="s">
        <v>124</v>
      </c>
    </row>
    <row r="55" spans="2:10" x14ac:dyDescent="0.25">
      <c r="B55" s="8"/>
      <c r="C55" s="22" t="e">
        <f>Results!AM19/Results!AM24</f>
        <v>#DIV/0!</v>
      </c>
      <c r="D55" s="22" t="e">
        <f>Results!AM20/Results!AM24</f>
        <v>#DIV/0!</v>
      </c>
      <c r="E55" s="22" t="e">
        <f>Results!AM21/Results!AM24</f>
        <v>#DIV/0!</v>
      </c>
      <c r="F55" s="22" t="e">
        <f>Results!AM22/Results!AM24</f>
        <v>#DIV/0!</v>
      </c>
      <c r="G55" s="22" t="e">
        <f>Results!AM23/Results!AM24</f>
        <v>#DIV/0!</v>
      </c>
    </row>
    <row r="56" spans="2:10" x14ac:dyDescent="0.25">
      <c r="B56" s="20"/>
      <c r="C56" s="21"/>
      <c r="D56" s="21"/>
      <c r="E56" s="21"/>
      <c r="F56" s="21"/>
      <c r="G56" s="21"/>
    </row>
    <row r="57" spans="2:10" x14ac:dyDescent="0.25">
      <c r="B57" s="20"/>
      <c r="C57" s="21"/>
      <c r="D57" s="21"/>
      <c r="E57" s="21"/>
      <c r="F57" s="21"/>
      <c r="G57" s="21"/>
    </row>
    <row r="58" spans="2:10" x14ac:dyDescent="0.25">
      <c r="B58" s="20"/>
      <c r="C58" s="21"/>
      <c r="D58" s="21"/>
      <c r="E58" s="21"/>
      <c r="F58" s="21"/>
      <c r="G58" s="21"/>
    </row>
    <row r="59" spans="2:10" x14ac:dyDescent="0.25">
      <c r="B59" s="20"/>
      <c r="C59" s="21"/>
      <c r="D59" s="21"/>
      <c r="E59" s="21"/>
      <c r="F59" s="21"/>
      <c r="G59" s="21"/>
    </row>
    <row r="60" spans="2:10" x14ac:dyDescent="0.25">
      <c r="B60" s="20"/>
      <c r="C60" s="21"/>
      <c r="D60" s="21"/>
      <c r="E60" s="21"/>
      <c r="F60" s="21"/>
      <c r="G60" s="21"/>
    </row>
    <row r="61" spans="2:10" ht="45" x14ac:dyDescent="0.25">
      <c r="B61" s="4" t="s">
        <v>125</v>
      </c>
      <c r="C61" s="41" t="s">
        <v>126</v>
      </c>
      <c r="D61" s="23" t="s">
        <v>127</v>
      </c>
      <c r="E61" s="23" t="s">
        <v>128</v>
      </c>
      <c r="F61" s="23" t="s">
        <v>129</v>
      </c>
      <c r="G61" s="23" t="s">
        <v>130</v>
      </c>
      <c r="H61" s="42" t="s">
        <v>131</v>
      </c>
      <c r="I61" s="42" t="s">
        <v>132</v>
      </c>
      <c r="J61" s="42" t="s">
        <v>133</v>
      </c>
    </row>
    <row r="62" spans="2:10" x14ac:dyDescent="0.25">
      <c r="B62" s="8"/>
      <c r="C62" s="6" t="e">
        <f>Results!AT19/Results!AT27</f>
        <v>#DIV/0!</v>
      </c>
      <c r="D62" s="6" t="e">
        <f>Results!AT20/Results!AT27</f>
        <v>#DIV/0!</v>
      </c>
      <c r="E62" s="6" t="e">
        <f>Results!AT21/Results!AT27</f>
        <v>#DIV/0!</v>
      </c>
      <c r="F62" s="6" t="e">
        <f>Results!AT22/Results!AT27</f>
        <v>#DIV/0!</v>
      </c>
      <c r="G62" s="6" t="e">
        <f>Results!AT23/Results!AT27</f>
        <v>#DIV/0!</v>
      </c>
      <c r="H62" s="6" t="e">
        <f>Results!AT24/Results!AT27</f>
        <v>#DIV/0!</v>
      </c>
      <c r="I62" s="6" t="e">
        <f>Results!AT25/Results!AT27</f>
        <v>#DIV/0!</v>
      </c>
      <c r="J62" s="6" t="e">
        <f>Results!AT26/Results!AT27</f>
        <v>#DIV/0!</v>
      </c>
    </row>
    <row r="63" spans="2:10" x14ac:dyDescent="0.25">
      <c r="B63" s="20"/>
      <c r="C63" s="21"/>
      <c r="D63" s="21"/>
      <c r="E63" s="21"/>
      <c r="F63" s="21"/>
      <c r="G63" s="21"/>
    </row>
    <row r="64" spans="2:10" x14ac:dyDescent="0.25">
      <c r="B64" s="20"/>
      <c r="C64" s="21"/>
      <c r="D64" s="21"/>
      <c r="E64" s="21"/>
      <c r="F64" s="21"/>
      <c r="G64" s="21"/>
    </row>
    <row r="65" spans="2:7" x14ac:dyDescent="0.25">
      <c r="B65" s="20"/>
      <c r="C65" s="21"/>
      <c r="D65" s="21"/>
      <c r="E65" s="21"/>
      <c r="F65" s="21"/>
      <c r="G65" s="21"/>
    </row>
    <row r="66" spans="2:7" x14ac:dyDescent="0.25">
      <c r="B66" s="20"/>
      <c r="C66" s="21"/>
      <c r="D66" s="21"/>
      <c r="E66" s="21"/>
      <c r="F66" s="21"/>
      <c r="G66" s="21"/>
    </row>
    <row r="67" spans="2:7" x14ac:dyDescent="0.25">
      <c r="B67" s="20"/>
      <c r="C67" s="21"/>
      <c r="D67" s="21"/>
      <c r="E67" s="21"/>
      <c r="F67" s="21"/>
      <c r="G67" s="21"/>
    </row>
    <row r="68" spans="2:7" x14ac:dyDescent="0.25">
      <c r="B68" s="20"/>
      <c r="C68" s="21"/>
      <c r="D68" s="21"/>
      <c r="E68" s="21"/>
      <c r="F68" s="21"/>
      <c r="G68" s="21"/>
    </row>
    <row r="69" spans="2:7" x14ac:dyDescent="0.25">
      <c r="B69" s="20"/>
      <c r="C69" s="21"/>
      <c r="D69" s="21"/>
      <c r="E69" s="21"/>
      <c r="F69" s="21"/>
      <c r="G69" s="21"/>
    </row>
    <row r="70" spans="2:7" x14ac:dyDescent="0.25">
      <c r="B70" s="20"/>
      <c r="C70" s="21"/>
      <c r="D70" s="21"/>
      <c r="E70" s="21"/>
      <c r="F70" s="21"/>
      <c r="G70" s="21"/>
    </row>
    <row r="71" spans="2:7" x14ac:dyDescent="0.25">
      <c r="B71" s="20"/>
      <c r="C71" s="21"/>
      <c r="D71" s="21"/>
      <c r="E71" s="21"/>
      <c r="F71" s="21"/>
      <c r="G71" s="21"/>
    </row>
    <row r="72" spans="2:7" x14ac:dyDescent="0.25">
      <c r="B72" s="2"/>
    </row>
    <row r="73" spans="2:7" x14ac:dyDescent="0.25">
      <c r="B73" s="2"/>
    </row>
    <row r="74" spans="2:7" x14ac:dyDescent="0.25">
      <c r="B74" s="2"/>
    </row>
    <row r="75" spans="2:7" x14ac:dyDescent="0.25">
      <c r="B75" s="2"/>
    </row>
    <row r="76" spans="2:7" x14ac:dyDescent="0.25">
      <c r="B76" s="18" t="s">
        <v>134</v>
      </c>
    </row>
    <row r="77" spans="2:7" x14ac:dyDescent="0.25">
      <c r="B77" s="19"/>
    </row>
    <row r="78" spans="2:7" x14ac:dyDescent="0.25">
      <c r="B78" s="4" t="s">
        <v>112</v>
      </c>
      <c r="C78" s="23" t="s">
        <v>56</v>
      </c>
      <c r="D78" s="8" t="s">
        <v>4</v>
      </c>
    </row>
    <row r="79" spans="2:7" x14ac:dyDescent="0.25">
      <c r="B79" s="4" t="s">
        <v>82</v>
      </c>
      <c r="C79" s="6" t="e">
        <f>Results!BD19/$C$4</f>
        <v>#DIV/0!</v>
      </c>
      <c r="D79" s="6" t="e">
        <f>Results!BG19/$C$4</f>
        <v>#DIV/0!</v>
      </c>
    </row>
    <row r="80" spans="2:7" x14ac:dyDescent="0.25">
      <c r="B80" s="4" t="s">
        <v>87</v>
      </c>
      <c r="C80" s="6" t="e">
        <f>Results!BD20/$C$4</f>
        <v>#DIV/0!</v>
      </c>
      <c r="D80" s="6" t="e">
        <f>Results!BG20/$C$4</f>
        <v>#DIV/0!</v>
      </c>
    </row>
    <row r="81" spans="2:10" x14ac:dyDescent="0.25">
      <c r="B81" s="4" t="s">
        <v>91</v>
      </c>
      <c r="C81" s="6" t="e">
        <f>Results!BD21/$C$4</f>
        <v>#DIV/0!</v>
      </c>
      <c r="D81" s="6" t="e">
        <f>Results!BG21/$C$4</f>
        <v>#DIV/0!</v>
      </c>
    </row>
    <row r="82" spans="2:10" x14ac:dyDescent="0.25">
      <c r="B82" s="4" t="s">
        <v>114</v>
      </c>
      <c r="C82" s="6" t="e">
        <f>Results!BD22/$C$4</f>
        <v>#DIV/0!</v>
      </c>
      <c r="D82" s="6" t="e">
        <f>Results!BG22/$C$4</f>
        <v>#DIV/0!</v>
      </c>
    </row>
    <row r="83" spans="2:10" x14ac:dyDescent="0.25">
      <c r="B83" s="4" t="s">
        <v>96</v>
      </c>
      <c r="C83" s="6" t="e">
        <f>Results!BD23/$C$4</f>
        <v>#DIV/0!</v>
      </c>
      <c r="D83" s="6" t="e">
        <f>Results!BG23/$C$4</f>
        <v>#DIV/0!</v>
      </c>
    </row>
    <row r="84" spans="2:10" x14ac:dyDescent="0.25">
      <c r="B84" s="4" t="s">
        <v>98</v>
      </c>
      <c r="C84" s="6" t="e">
        <f>Results!BD24/$C$4</f>
        <v>#DIV/0!</v>
      </c>
      <c r="D84" s="6" t="e">
        <f>Results!BG24/$C$4</f>
        <v>#DIV/0!</v>
      </c>
    </row>
    <row r="85" spans="2:10" x14ac:dyDescent="0.25">
      <c r="B85" s="4" t="s">
        <v>115</v>
      </c>
      <c r="C85" s="6" t="e">
        <f>Results!BD25/$C$4</f>
        <v>#DIV/0!</v>
      </c>
      <c r="D85" s="6" t="e">
        <f>Results!BG25/$C$4</f>
        <v>#DIV/0!</v>
      </c>
    </row>
    <row r="86" spans="2:10" x14ac:dyDescent="0.25">
      <c r="B86" s="19"/>
    </row>
    <row r="87" spans="2:10" x14ac:dyDescent="0.25">
      <c r="B87" s="19"/>
    </row>
    <row r="88" spans="2:10" x14ac:dyDescent="0.25">
      <c r="B88" s="4" t="s">
        <v>125</v>
      </c>
      <c r="C88" s="41" t="s">
        <v>136</v>
      </c>
      <c r="D88" s="23" t="s">
        <v>58</v>
      </c>
      <c r="E88" s="23" t="s">
        <v>137</v>
      </c>
      <c r="F88" s="23" t="s">
        <v>138</v>
      </c>
      <c r="G88" s="23" t="s">
        <v>61</v>
      </c>
      <c r="H88" s="42" t="s">
        <v>62</v>
      </c>
      <c r="I88" s="42" t="s">
        <v>101</v>
      </c>
      <c r="J88" s="42" t="s">
        <v>139</v>
      </c>
    </row>
    <row r="89" spans="2:10" x14ac:dyDescent="0.25">
      <c r="B89" s="8"/>
      <c r="C89" s="103" t="e">
        <f>Results!BJ19/Results!BJ27</f>
        <v>#DIV/0!</v>
      </c>
      <c r="D89" s="103" t="e">
        <f>Results!BJ20/Results!BJ27</f>
        <v>#DIV/0!</v>
      </c>
      <c r="E89" s="103" t="e">
        <f>Results!BJ21/Results!BJ27</f>
        <v>#DIV/0!</v>
      </c>
      <c r="F89" s="103" t="e">
        <f>Results!BJ22/Results!BJ27</f>
        <v>#DIV/0!</v>
      </c>
      <c r="G89" s="103" t="e">
        <f>Results!BJ23/Results!BJ27</f>
        <v>#DIV/0!</v>
      </c>
      <c r="H89" s="103" t="e">
        <f>Results!BJ24/Results!BJ27</f>
        <v>#DIV/0!</v>
      </c>
      <c r="I89" s="103" t="e">
        <f>Results!BJ25/Results!BJ27</f>
        <v>#DIV/0!</v>
      </c>
      <c r="J89" s="103" t="e">
        <f>Results!BJ26/Results!BJ27</f>
        <v>#DIV/0!</v>
      </c>
    </row>
    <row r="90" spans="2:10" x14ac:dyDescent="0.25">
      <c r="B90" s="19"/>
    </row>
    <row r="91" spans="2:10" x14ac:dyDescent="0.25">
      <c r="B91" s="19"/>
    </row>
    <row r="92" spans="2:10" x14ac:dyDescent="0.25">
      <c r="B92" s="19"/>
    </row>
    <row r="93" spans="2:10" x14ac:dyDescent="0.25">
      <c r="B93" s="19"/>
    </row>
    <row r="94" spans="2:10" x14ac:dyDescent="0.25">
      <c r="B94" s="19"/>
    </row>
    <row r="95" spans="2:10" x14ac:dyDescent="0.25">
      <c r="B95" s="19"/>
    </row>
    <row r="96" spans="2:10" x14ac:dyDescent="0.25">
      <c r="B96" s="19"/>
    </row>
    <row r="97" spans="2:6" x14ac:dyDescent="0.25">
      <c r="B97" s="19"/>
    </row>
    <row r="98" spans="2:6" x14ac:dyDescent="0.25">
      <c r="B98" s="19"/>
    </row>
    <row r="99" spans="2:6" x14ac:dyDescent="0.25">
      <c r="B99" s="19"/>
    </row>
    <row r="100" spans="2:6" x14ac:dyDescent="0.25">
      <c r="B100" s="19"/>
    </row>
    <row r="101" spans="2:6" x14ac:dyDescent="0.25">
      <c r="B101" s="19"/>
    </row>
    <row r="102" spans="2:6" x14ac:dyDescent="0.25">
      <c r="B102" s="19"/>
    </row>
    <row r="103" spans="2:6" x14ac:dyDescent="0.25">
      <c r="B103" s="18" t="s">
        <v>140</v>
      </c>
    </row>
    <row r="104" spans="2:6" x14ac:dyDescent="0.25">
      <c r="B104" s="19"/>
    </row>
    <row r="105" spans="2:6" x14ac:dyDescent="0.25">
      <c r="B105" s="4" t="s">
        <v>112</v>
      </c>
      <c r="C105" s="8" t="s">
        <v>141</v>
      </c>
      <c r="D105" s="8" t="s">
        <v>142</v>
      </c>
      <c r="E105" s="8" t="s">
        <v>143</v>
      </c>
      <c r="F105" s="8" t="s">
        <v>144</v>
      </c>
    </row>
    <row r="106" spans="2:6" x14ac:dyDescent="0.25">
      <c r="B106" s="4" t="s">
        <v>82</v>
      </c>
      <c r="C106" s="6" t="e">
        <f>Results!BT19/$C$4</f>
        <v>#DIV/0!</v>
      </c>
      <c r="D106" s="6" t="e">
        <f>Results!BW19/$C$4</f>
        <v>#DIV/0!</v>
      </c>
      <c r="E106" s="6" t="e">
        <f>Results!BZ19/$C$4</f>
        <v>#DIV/0!</v>
      </c>
      <c r="F106" s="6" t="e">
        <f>Results!CC19/$C$4</f>
        <v>#DIV/0!</v>
      </c>
    </row>
    <row r="107" spans="2:6" x14ac:dyDescent="0.25">
      <c r="B107" s="4" t="s">
        <v>87</v>
      </c>
      <c r="C107" s="6" t="e">
        <f>Results!BT20/$C$4</f>
        <v>#DIV/0!</v>
      </c>
      <c r="D107" s="6" t="e">
        <f>Results!BW20/$C$4</f>
        <v>#DIV/0!</v>
      </c>
      <c r="E107" s="6" t="e">
        <f>Results!BZ20/$C$4</f>
        <v>#DIV/0!</v>
      </c>
      <c r="F107" s="6" t="e">
        <f>Results!CC20/$C$4</f>
        <v>#DIV/0!</v>
      </c>
    </row>
    <row r="108" spans="2:6" x14ac:dyDescent="0.25">
      <c r="B108" s="4" t="s">
        <v>91</v>
      </c>
      <c r="C108" s="6" t="e">
        <f>Results!BT21/$C$4</f>
        <v>#DIV/0!</v>
      </c>
      <c r="D108" s="6" t="e">
        <f>Results!BW21/$C$4</f>
        <v>#DIV/0!</v>
      </c>
      <c r="E108" s="6" t="e">
        <f>Results!BZ21/$C$4</f>
        <v>#DIV/0!</v>
      </c>
      <c r="F108" s="6" t="e">
        <f>Results!CC21/$C$4</f>
        <v>#DIV/0!</v>
      </c>
    </row>
    <row r="109" spans="2:6" x14ac:dyDescent="0.25">
      <c r="B109" s="4" t="s">
        <v>114</v>
      </c>
      <c r="C109" s="6" t="e">
        <f>Results!BT22/$C$4</f>
        <v>#DIV/0!</v>
      </c>
      <c r="D109" s="6" t="e">
        <f>Results!BW22/$C$4</f>
        <v>#DIV/0!</v>
      </c>
      <c r="E109" s="6" t="e">
        <f>Results!BZ22/$C$4</f>
        <v>#DIV/0!</v>
      </c>
      <c r="F109" s="6" t="e">
        <f>Results!CC22/$C$4</f>
        <v>#DIV/0!</v>
      </c>
    </row>
    <row r="110" spans="2:6" x14ac:dyDescent="0.25">
      <c r="B110" s="4" t="s">
        <v>96</v>
      </c>
      <c r="C110" s="6" t="e">
        <f>Results!BT23/$C$4</f>
        <v>#DIV/0!</v>
      </c>
      <c r="D110" s="6" t="e">
        <f>Results!BW23/$C$4</f>
        <v>#DIV/0!</v>
      </c>
      <c r="E110" s="6" t="e">
        <f>Results!BZ23/$C$4</f>
        <v>#DIV/0!</v>
      </c>
      <c r="F110" s="6" t="e">
        <f>Results!CC23/$C$4</f>
        <v>#DIV/0!</v>
      </c>
    </row>
    <row r="111" spans="2:6" x14ac:dyDescent="0.25">
      <c r="B111" s="4" t="s">
        <v>98</v>
      </c>
      <c r="C111" s="6" t="e">
        <f>Results!BT24/$C$4</f>
        <v>#DIV/0!</v>
      </c>
      <c r="D111" s="6" t="e">
        <f>Results!BW24/$C$4</f>
        <v>#DIV/0!</v>
      </c>
      <c r="E111" s="6" t="e">
        <f>Results!BZ24/$C$4</f>
        <v>#DIV/0!</v>
      </c>
      <c r="F111" s="6" t="e">
        <f>Results!CC24/$C$4</f>
        <v>#DIV/0!</v>
      </c>
    </row>
    <row r="112" spans="2:6" x14ac:dyDescent="0.25">
      <c r="B112" s="4" t="s">
        <v>115</v>
      </c>
      <c r="C112" s="6" t="e">
        <f>Results!BT25/$C$4</f>
        <v>#DIV/0!</v>
      </c>
      <c r="D112" s="6" t="e">
        <f>Results!BW25/$C$4</f>
        <v>#DIV/0!</v>
      </c>
      <c r="E112" s="6" t="e">
        <f>Results!BZ25/$C$4</f>
        <v>#DIV/0!</v>
      </c>
      <c r="F112" s="6" t="e">
        <f>Results!CC25/$C$4</f>
        <v>#DIV/0!</v>
      </c>
    </row>
    <row r="113" spans="2:7" x14ac:dyDescent="0.25">
      <c r="B113" s="19"/>
    </row>
    <row r="114" spans="2:7" x14ac:dyDescent="0.25">
      <c r="B114" s="19"/>
    </row>
    <row r="115" spans="2:7" x14ac:dyDescent="0.25">
      <c r="B115" s="19"/>
    </row>
    <row r="116" spans="2:7" x14ac:dyDescent="0.25">
      <c r="B116" s="4" t="s">
        <v>119</v>
      </c>
      <c r="C116" s="40" t="s">
        <v>84</v>
      </c>
      <c r="D116" s="8" t="s">
        <v>88</v>
      </c>
      <c r="E116" s="8" t="s">
        <v>145</v>
      </c>
      <c r="F116" s="8" t="s">
        <v>146</v>
      </c>
      <c r="G116" s="8" t="s">
        <v>124</v>
      </c>
    </row>
    <row r="117" spans="2:7" x14ac:dyDescent="0.25">
      <c r="B117" s="8"/>
      <c r="C117" s="6" t="e">
        <f>Results!CF19/Results!CF24</f>
        <v>#DIV/0!</v>
      </c>
      <c r="D117" s="6" t="e">
        <f>Results!CF20/Results!CF24</f>
        <v>#DIV/0!</v>
      </c>
      <c r="E117" s="6" t="e">
        <f>Results!CF21/Results!CF24</f>
        <v>#DIV/0!</v>
      </c>
      <c r="F117" s="6" t="e">
        <f>Results!CF22/Results!CF24</f>
        <v>#DIV/0!</v>
      </c>
      <c r="G117" s="6" t="e">
        <f>Results!CF23/Results!CF24</f>
        <v>#DIV/0!</v>
      </c>
    </row>
    <row r="118" spans="2:7" x14ac:dyDescent="0.25">
      <c r="B118" s="19"/>
    </row>
    <row r="119" spans="2:7" x14ac:dyDescent="0.25">
      <c r="B119" s="19"/>
    </row>
    <row r="120" spans="2:7" x14ac:dyDescent="0.25">
      <c r="B120" s="19"/>
    </row>
    <row r="121" spans="2:7" x14ac:dyDescent="0.25">
      <c r="B121" s="19"/>
    </row>
    <row r="122" spans="2:7" x14ac:dyDescent="0.25">
      <c r="B122" s="19"/>
    </row>
    <row r="123" spans="2:7" x14ac:dyDescent="0.25">
      <c r="B123" s="19"/>
    </row>
    <row r="124" spans="2:7" x14ac:dyDescent="0.25">
      <c r="B124" s="19"/>
    </row>
    <row r="125" spans="2:7" x14ac:dyDescent="0.25">
      <c r="B125" s="19"/>
    </row>
    <row r="126" spans="2:7" x14ac:dyDescent="0.25">
      <c r="B126" s="19"/>
    </row>
    <row r="127" spans="2:7" x14ac:dyDescent="0.25">
      <c r="B127" s="19"/>
    </row>
    <row r="128" spans="2:7" x14ac:dyDescent="0.25">
      <c r="B128" s="19"/>
    </row>
    <row r="129" spans="2:10" ht="30" x14ac:dyDescent="0.25">
      <c r="B129" s="4" t="s">
        <v>125</v>
      </c>
      <c r="C129" s="41" t="s">
        <v>67</v>
      </c>
      <c r="D129" s="23" t="s">
        <v>68</v>
      </c>
      <c r="E129" s="23" t="s">
        <v>147</v>
      </c>
      <c r="F129" s="23" t="s">
        <v>70</v>
      </c>
      <c r="G129" s="23" t="s">
        <v>71</v>
      </c>
      <c r="H129" s="42" t="s">
        <v>72</v>
      </c>
      <c r="I129" s="42" t="s">
        <v>73</v>
      </c>
      <c r="J129" s="42" t="s">
        <v>148</v>
      </c>
    </row>
    <row r="130" spans="2:10" x14ac:dyDescent="0.25">
      <c r="B130" s="8"/>
      <c r="C130" s="6" t="e">
        <f>Results!CM19/Results!CM27</f>
        <v>#DIV/0!</v>
      </c>
      <c r="D130" s="6" t="e">
        <f>Results!CM20/Results!CM27</f>
        <v>#DIV/0!</v>
      </c>
      <c r="E130" s="6" t="e">
        <f>Results!CM21/Results!CM27</f>
        <v>#DIV/0!</v>
      </c>
      <c r="F130" s="6" t="e">
        <f>Results!CM22/Results!CM27</f>
        <v>#DIV/0!</v>
      </c>
      <c r="G130" s="6" t="e">
        <f>Results!CM23/Results!CM27</f>
        <v>#DIV/0!</v>
      </c>
      <c r="H130" s="6" t="e">
        <f>Results!CM24/Results!CM27</f>
        <v>#DIV/0!</v>
      </c>
      <c r="I130" s="6" t="e">
        <f>Results!CM25/Results!CM27</f>
        <v>#DIV/0!</v>
      </c>
      <c r="J130" s="6" t="e">
        <f>Results!CM26/Results!CM27</f>
        <v>#DIV/0!</v>
      </c>
    </row>
    <row r="131" spans="2:10" x14ac:dyDescent="0.25">
      <c r="B131" s="19"/>
      <c r="C131" s="3"/>
      <c r="D131" s="3"/>
      <c r="E131" s="3"/>
      <c r="F131" s="3"/>
      <c r="G131" s="3"/>
      <c r="H131" s="3"/>
      <c r="I131" s="3"/>
      <c r="J131" s="3"/>
    </row>
    <row r="132" spans="2:10" x14ac:dyDescent="0.25">
      <c r="B132" s="19"/>
    </row>
    <row r="133" spans="2:10" x14ac:dyDescent="0.25">
      <c r="B133" s="19"/>
    </row>
    <row r="134" spans="2:10" x14ac:dyDescent="0.25">
      <c r="B134" s="19"/>
    </row>
    <row r="135" spans="2:10" x14ac:dyDescent="0.25">
      <c r="B135" s="19"/>
    </row>
    <row r="136" spans="2:10" x14ac:dyDescent="0.25">
      <c r="B136" s="19"/>
    </row>
    <row r="137" spans="2:10" x14ac:dyDescent="0.25">
      <c r="B137" s="19"/>
    </row>
    <row r="138" spans="2:10" x14ac:dyDescent="0.25">
      <c r="B138" s="19"/>
    </row>
    <row r="139" spans="2:10" x14ac:dyDescent="0.25">
      <c r="B139" s="19"/>
    </row>
    <row r="140" spans="2:10" x14ac:dyDescent="0.25">
      <c r="B140" s="19"/>
    </row>
    <row r="141" spans="2:10" x14ac:dyDescent="0.25">
      <c r="B141" s="19"/>
    </row>
    <row r="142" spans="2:10" x14ac:dyDescent="0.25">
      <c r="B142" s="19"/>
    </row>
    <row r="143" spans="2:10" x14ac:dyDescent="0.25">
      <c r="B143" s="18" t="s">
        <v>149</v>
      </c>
    </row>
    <row r="144" spans="2:10" x14ac:dyDescent="0.25">
      <c r="B144" s="19"/>
    </row>
    <row r="145" spans="2:6" ht="25.5" x14ac:dyDescent="0.25">
      <c r="B145" s="4" t="s">
        <v>112</v>
      </c>
      <c r="C145" s="29" t="s">
        <v>74</v>
      </c>
      <c r="D145" s="29" t="s">
        <v>75</v>
      </c>
    </row>
    <row r="146" spans="2:6" x14ac:dyDescent="0.25">
      <c r="B146" s="4" t="s">
        <v>82</v>
      </c>
      <c r="C146" s="6" t="e">
        <f>Results!CW19/$C$4</f>
        <v>#DIV/0!</v>
      </c>
      <c r="D146" s="6" t="e">
        <f>Results!CZ19/$C$4</f>
        <v>#DIV/0!</v>
      </c>
    </row>
    <row r="147" spans="2:6" x14ac:dyDescent="0.25">
      <c r="B147" s="4" t="s">
        <v>87</v>
      </c>
      <c r="C147" s="6" t="e">
        <f>Results!CW20/$C$4</f>
        <v>#DIV/0!</v>
      </c>
      <c r="D147" s="6" t="e">
        <f>Results!CZ20/$C$4</f>
        <v>#DIV/0!</v>
      </c>
    </row>
    <row r="148" spans="2:6" x14ac:dyDescent="0.25">
      <c r="B148" s="4" t="s">
        <v>91</v>
      </c>
      <c r="C148" s="6" t="e">
        <f>Results!CW21/$C$4</f>
        <v>#DIV/0!</v>
      </c>
      <c r="D148" s="6" t="e">
        <f>Results!CZ21/$C$4</f>
        <v>#DIV/0!</v>
      </c>
    </row>
    <row r="149" spans="2:6" x14ac:dyDescent="0.25">
      <c r="B149" s="4" t="s">
        <v>114</v>
      </c>
      <c r="C149" s="6" t="e">
        <f>Results!CW22/$C$4</f>
        <v>#DIV/0!</v>
      </c>
      <c r="D149" s="6" t="e">
        <f>Results!CZ22/$C$4</f>
        <v>#DIV/0!</v>
      </c>
    </row>
    <row r="150" spans="2:6" x14ac:dyDescent="0.25">
      <c r="B150" s="4" t="s">
        <v>96</v>
      </c>
      <c r="C150" s="6" t="e">
        <f>Results!CW23/$C$4</f>
        <v>#DIV/0!</v>
      </c>
      <c r="D150" s="6" t="e">
        <f>Results!CZ23/$C$4</f>
        <v>#DIV/0!</v>
      </c>
    </row>
    <row r="151" spans="2:6" x14ac:dyDescent="0.25">
      <c r="B151" s="4" t="s">
        <v>98</v>
      </c>
      <c r="C151" s="6" t="e">
        <f>Results!CW24/$C$4</f>
        <v>#DIV/0!</v>
      </c>
      <c r="D151" s="6" t="e">
        <f>Results!CZ24/$C$4</f>
        <v>#DIV/0!</v>
      </c>
    </row>
    <row r="152" spans="2:6" x14ac:dyDescent="0.25">
      <c r="B152" s="4" t="s">
        <v>115</v>
      </c>
      <c r="C152" s="6" t="e">
        <f>Results!CW25/$C$4</f>
        <v>#DIV/0!</v>
      </c>
      <c r="D152" s="6" t="e">
        <f>Results!CZ25/$C$4</f>
        <v>#DIV/0!</v>
      </c>
    </row>
    <row r="153" spans="2:6" x14ac:dyDescent="0.25">
      <c r="B153" s="19"/>
    </row>
    <row r="154" spans="2:6" x14ac:dyDescent="0.25">
      <c r="B154" s="19"/>
    </row>
    <row r="155" spans="2:6" x14ac:dyDescent="0.25">
      <c r="B155" s="19"/>
    </row>
    <row r="156" spans="2:6" x14ac:dyDescent="0.25">
      <c r="B156" s="19"/>
    </row>
    <row r="157" spans="2:6" x14ac:dyDescent="0.25">
      <c r="B157" s="4" t="s">
        <v>125</v>
      </c>
      <c r="C157" s="29" t="s">
        <v>76</v>
      </c>
      <c r="D157" s="29" t="s">
        <v>77</v>
      </c>
      <c r="E157" s="29" t="s">
        <v>47</v>
      </c>
      <c r="F157" s="29" t="s">
        <v>78</v>
      </c>
    </row>
    <row r="158" spans="2:6" x14ac:dyDescent="0.25">
      <c r="B158" s="8"/>
      <c r="C158" s="6" t="e">
        <f>Results!DC19/Results!DC23</f>
        <v>#DIV/0!</v>
      </c>
      <c r="D158" s="6" t="e">
        <f>Results!DC20/Results!DC23</f>
        <v>#DIV/0!</v>
      </c>
      <c r="E158" s="6" t="e">
        <f>Results!DC21/Results!DC23</f>
        <v>#DIV/0!</v>
      </c>
      <c r="F158" s="6" t="e">
        <f>Results!DC22/Results!DC23</f>
        <v>#DIV/0!</v>
      </c>
    </row>
    <row r="159" spans="2:6" x14ac:dyDescent="0.25">
      <c r="B159" s="19"/>
    </row>
    <row r="160" spans="2:6" x14ac:dyDescent="0.25">
      <c r="B160" s="19"/>
    </row>
    <row r="161" spans="2:5" x14ac:dyDescent="0.25">
      <c r="B161" s="19"/>
    </row>
    <row r="162" spans="2:5" x14ac:dyDescent="0.25">
      <c r="B162" s="19"/>
    </row>
    <row r="163" spans="2:5" x14ac:dyDescent="0.25">
      <c r="B163" s="19"/>
    </row>
    <row r="164" spans="2:5" x14ac:dyDescent="0.25">
      <c r="B164" s="19"/>
    </row>
    <row r="165" spans="2:5" x14ac:dyDescent="0.25">
      <c r="B165" s="19"/>
    </row>
    <row r="166" spans="2:5" x14ac:dyDescent="0.25">
      <c r="B166" s="19"/>
    </row>
    <row r="167" spans="2:5" x14ac:dyDescent="0.25">
      <c r="B167" s="19"/>
    </row>
    <row r="168" spans="2:5" x14ac:dyDescent="0.25">
      <c r="B168" s="19"/>
    </row>
    <row r="169" spans="2:5" x14ac:dyDescent="0.25">
      <c r="B169" s="18" t="s">
        <v>150</v>
      </c>
    </row>
    <row r="170" spans="2:5" x14ac:dyDescent="0.25">
      <c r="B170" s="19"/>
    </row>
    <row r="171" spans="2:5" ht="25.5" x14ac:dyDescent="0.25">
      <c r="B171" s="4" t="s">
        <v>112</v>
      </c>
      <c r="C171" s="29" t="s">
        <v>24</v>
      </c>
      <c r="D171" s="29" t="s">
        <v>79</v>
      </c>
      <c r="E171" s="29" t="s">
        <v>80</v>
      </c>
    </row>
    <row r="172" spans="2:5" x14ac:dyDescent="0.25">
      <c r="B172" s="4" t="s">
        <v>82</v>
      </c>
      <c r="C172" s="6" t="e">
        <f>Results!DH19/$C$4</f>
        <v>#DIV/0!</v>
      </c>
      <c r="D172" s="6" t="e">
        <f>Results!DK19/$C$4</f>
        <v>#DIV/0!</v>
      </c>
      <c r="E172" s="6" t="e">
        <f>Results!DN19/$C$4</f>
        <v>#DIV/0!</v>
      </c>
    </row>
    <row r="173" spans="2:5" x14ac:dyDescent="0.25">
      <c r="B173" s="4" t="s">
        <v>87</v>
      </c>
      <c r="C173" s="6" t="e">
        <f>Results!DH20/$C$4</f>
        <v>#DIV/0!</v>
      </c>
      <c r="D173" s="6" t="e">
        <f>Results!DK20/$C$4</f>
        <v>#DIV/0!</v>
      </c>
      <c r="E173" s="6" t="e">
        <f>Results!DN20/$C$4</f>
        <v>#DIV/0!</v>
      </c>
    </row>
    <row r="174" spans="2:5" x14ac:dyDescent="0.25">
      <c r="B174" s="4" t="s">
        <v>91</v>
      </c>
      <c r="C174" s="6" t="e">
        <f>Results!DH21/$C$4</f>
        <v>#DIV/0!</v>
      </c>
      <c r="D174" s="6" t="e">
        <f>Results!DK21/$C$4</f>
        <v>#DIV/0!</v>
      </c>
      <c r="E174" s="6" t="e">
        <f>Results!DN21/$C$4</f>
        <v>#DIV/0!</v>
      </c>
    </row>
    <row r="175" spans="2:5" x14ac:dyDescent="0.25">
      <c r="B175" s="4" t="s">
        <v>114</v>
      </c>
      <c r="C175" s="6" t="e">
        <f>Results!DH22/$C$4</f>
        <v>#DIV/0!</v>
      </c>
      <c r="D175" s="6" t="e">
        <f>Results!DK22/$C$4</f>
        <v>#DIV/0!</v>
      </c>
      <c r="E175" s="6" t="e">
        <f>Results!DN22/$C$4</f>
        <v>#DIV/0!</v>
      </c>
    </row>
    <row r="176" spans="2:5" x14ac:dyDescent="0.25">
      <c r="B176" s="4" t="s">
        <v>96</v>
      </c>
      <c r="C176" s="6" t="e">
        <f>Results!DH23/$C$4</f>
        <v>#DIV/0!</v>
      </c>
      <c r="D176" s="6" t="e">
        <f>Results!DK23/$C$4</f>
        <v>#DIV/0!</v>
      </c>
      <c r="E176" s="6" t="e">
        <f>Results!DN23/$C$4</f>
        <v>#DIV/0!</v>
      </c>
    </row>
    <row r="177" spans="2:14" x14ac:dyDescent="0.25">
      <c r="B177" s="4" t="s">
        <v>98</v>
      </c>
      <c r="C177" s="6" t="e">
        <f>Results!DH24/$C$4</f>
        <v>#DIV/0!</v>
      </c>
      <c r="D177" s="6" t="e">
        <f>Results!DK24/$C$4</f>
        <v>#DIV/0!</v>
      </c>
      <c r="E177" s="6" t="e">
        <f>Results!DN24/$C$4</f>
        <v>#DIV/0!</v>
      </c>
    </row>
    <row r="178" spans="2:14" x14ac:dyDescent="0.25">
      <c r="B178" s="4" t="s">
        <v>115</v>
      </c>
      <c r="C178" s="6" t="e">
        <f>Results!DH25/$C$4</f>
        <v>#DIV/0!</v>
      </c>
      <c r="D178" s="6" t="e">
        <f>Results!DK25/$C$4</f>
        <v>#DIV/0!</v>
      </c>
      <c r="E178" s="6" t="e">
        <f>Results!DN25/$C$4</f>
        <v>#DIV/0!</v>
      </c>
    </row>
    <row r="179" spans="2:14" x14ac:dyDescent="0.25">
      <c r="B179" s="19"/>
    </row>
    <row r="180" spans="2:14" x14ac:dyDescent="0.25">
      <c r="B180" s="19"/>
    </row>
    <row r="181" spans="2:14" x14ac:dyDescent="0.25">
      <c r="B181" s="19"/>
    </row>
    <row r="182" spans="2:14" x14ac:dyDescent="0.25">
      <c r="B182" s="19"/>
    </row>
    <row r="183" spans="2:14" x14ac:dyDescent="0.25">
      <c r="B183" s="19"/>
    </row>
    <row r="184" spans="2:14" x14ac:dyDescent="0.25">
      <c r="B184" s="9" t="s">
        <v>151</v>
      </c>
      <c r="C184" s="7" t="s">
        <v>25</v>
      </c>
      <c r="D184" s="7" t="s">
        <v>26</v>
      </c>
      <c r="E184" s="7" t="s">
        <v>27</v>
      </c>
      <c r="F184" s="7" t="s">
        <v>28</v>
      </c>
      <c r="G184" s="7" t="s">
        <v>29</v>
      </c>
      <c r="H184" s="7" t="s">
        <v>30</v>
      </c>
      <c r="I184" s="7" t="s">
        <v>31</v>
      </c>
      <c r="J184" s="7" t="s">
        <v>32</v>
      </c>
      <c r="K184" s="7" t="s">
        <v>33</v>
      </c>
      <c r="L184" s="7" t="s">
        <v>34</v>
      </c>
      <c r="M184" s="7" t="s">
        <v>35</v>
      </c>
    </row>
    <row r="185" spans="2:14" x14ac:dyDescent="0.25">
      <c r="B185" s="5" t="s">
        <v>0</v>
      </c>
      <c r="C185" s="6" t="e">
        <f>Results!DQ19/$C$4</f>
        <v>#DIV/0!</v>
      </c>
      <c r="D185" s="6" t="e">
        <f>Results!DR19/$C$4</f>
        <v>#DIV/0!</v>
      </c>
      <c r="E185" s="6" t="e">
        <f>Results!DS19/$C$4</f>
        <v>#DIV/0!</v>
      </c>
      <c r="F185" s="6" t="e">
        <f>Results!DT19/$C$4</f>
        <v>#DIV/0!</v>
      </c>
      <c r="G185" s="6" t="e">
        <f>Results!DU19/$C$4</f>
        <v>#DIV/0!</v>
      </c>
      <c r="H185" s="6" t="e">
        <f>Results!DV19/$C$4</f>
        <v>#DIV/0!</v>
      </c>
      <c r="I185" s="6" t="e">
        <f>Results!DW19/$C$4</f>
        <v>#DIV/0!</v>
      </c>
      <c r="J185" s="6" t="e">
        <f>Results!DX19/$C$4</f>
        <v>#DIV/0!</v>
      </c>
      <c r="K185" s="6" t="e">
        <f>Results!DY19/$C$4</f>
        <v>#DIV/0!</v>
      </c>
      <c r="L185" s="6" t="e">
        <f>Results!DZ19/$C$4</f>
        <v>#DIV/0!</v>
      </c>
      <c r="M185" s="6" t="e">
        <f>Results!EA19/$C$4</f>
        <v>#DIV/0!</v>
      </c>
      <c r="N185" s="2"/>
    </row>
    <row r="186" spans="2:14" x14ac:dyDescent="0.25">
      <c r="B186" s="5" t="s">
        <v>6</v>
      </c>
      <c r="C186" s="6" t="e">
        <f>Results!DQ20/$C$4</f>
        <v>#DIV/0!</v>
      </c>
      <c r="D186" s="6" t="e">
        <f>Results!DR20/$C$4</f>
        <v>#DIV/0!</v>
      </c>
      <c r="E186" s="6" t="e">
        <f>Results!DS20/$C$4</f>
        <v>#DIV/0!</v>
      </c>
      <c r="F186" s="6" t="e">
        <f>Results!DT20/$C$4</f>
        <v>#DIV/0!</v>
      </c>
      <c r="G186" s="6" t="e">
        <f>Results!DU20/$C$4</f>
        <v>#DIV/0!</v>
      </c>
      <c r="H186" s="6" t="e">
        <f>Results!DV20/$C$4</f>
        <v>#DIV/0!</v>
      </c>
      <c r="I186" s="6" t="e">
        <f>Results!DW20/$C$4</f>
        <v>#DIV/0!</v>
      </c>
      <c r="J186" s="6" t="e">
        <f>Results!DX20/$C$4</f>
        <v>#DIV/0!</v>
      </c>
      <c r="K186" s="6" t="e">
        <f>Results!DY20/$C$4</f>
        <v>#DIV/0!</v>
      </c>
      <c r="L186" s="6" t="e">
        <f>Results!DZ20/$C$4</f>
        <v>#DIV/0!</v>
      </c>
      <c r="M186" s="6" t="e">
        <f>Results!EA20/$C$4</f>
        <v>#DIV/0!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Results</vt:lpstr>
      <vt:lpstr>Summary</vt:lpstr>
      <vt:lpstr>Graph</vt:lpstr>
      <vt:lpstr>Instructions!Print_Area</vt:lpstr>
      <vt:lpstr>Instructions!Print_Titles</vt:lpstr>
    </vt:vector>
  </TitlesOfParts>
  <Company>WOG 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Jang Young LEE (BCA)</dc:creator>
  <cp:lastModifiedBy>Jun Hao TEW (BCA)</cp:lastModifiedBy>
  <dcterms:created xsi:type="dcterms:W3CDTF">2017-10-09T03:57:35Z</dcterms:created>
  <dcterms:modified xsi:type="dcterms:W3CDTF">2018-10-17T01:18:58Z</dcterms:modified>
</cp:coreProperties>
</file>